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5300" windowHeight="9090"/>
  </bookViews>
  <sheets>
    <sheet name="呼伦贝尔线路" sheetId="16" r:id="rId1"/>
  </sheets>
  <calcPr calcId="125725"/>
</workbook>
</file>

<file path=xl/calcChain.xml><?xml version="1.0" encoding="utf-8"?>
<calcChain xmlns="http://schemas.openxmlformats.org/spreadsheetml/2006/main">
  <c r="H39" i="16"/>
  <c r="H40"/>
  <c r="H41"/>
  <c r="H42"/>
  <c r="H43"/>
  <c r="H44"/>
  <c r="H45"/>
  <c r="H23"/>
  <c r="H59"/>
  <c r="H25"/>
  <c r="H33"/>
  <c r="H34"/>
  <c r="H32"/>
  <c r="H31"/>
  <c r="H35"/>
  <c r="H29"/>
  <c r="H21"/>
  <c r="H58"/>
  <c r="H19"/>
  <c r="H14"/>
  <c r="H15" s="1"/>
  <c r="H16"/>
  <c r="H17"/>
  <c r="H38"/>
  <c r="H52"/>
  <c r="H50"/>
  <c r="H51"/>
  <c r="H47"/>
  <c r="H48"/>
  <c r="H24"/>
  <c r="H26"/>
  <c r="H27"/>
  <c r="H28"/>
  <c r="H30"/>
  <c r="H36"/>
  <c r="H54"/>
  <c r="H56"/>
  <c r="H57"/>
  <c r="H60"/>
  <c r="H53" l="1"/>
  <c r="H49"/>
  <c r="H46"/>
  <c r="H37"/>
  <c r="H61"/>
  <c r="H62" l="1"/>
  <c r="H63" s="1"/>
  <c r="H64" s="1"/>
  <c r="H65" l="1"/>
  <c r="H66" s="1"/>
  <c r="F11" l="1"/>
</calcChain>
</file>

<file path=xl/sharedStrings.xml><?xml version="1.0" encoding="utf-8"?>
<sst xmlns="http://schemas.openxmlformats.org/spreadsheetml/2006/main" count="153" uniqueCount="112">
  <si>
    <t>项目</t>
  </si>
  <si>
    <t>内容</t>
  </si>
  <si>
    <t>单位</t>
  </si>
  <si>
    <t>数量</t>
  </si>
  <si>
    <t>小计</t>
  </si>
  <si>
    <t>描述</t>
  </si>
  <si>
    <t>Total小计</t>
  </si>
  <si>
    <t>合计</t>
  </si>
  <si>
    <t>共计</t>
  </si>
  <si>
    <t>致：丰田汽车（中国）投资有限公司</t>
    <rPh sb="2" eb="3">
      <t>スガタ</t>
    </rPh>
    <rPh sb="3" eb="4">
      <t>タ</t>
    </rPh>
    <rPh sb="4" eb="5">
      <t>ケ</t>
    </rPh>
    <rPh sb="7" eb="9">
      <t>チュウゴク</t>
    </rPh>
    <rPh sb="10" eb="11">
      <t>ナ</t>
    </rPh>
    <rPh sb="12" eb="14">
      <t>ユウゲン</t>
    </rPh>
    <rPh sb="14" eb="16">
      <t>コウシ</t>
    </rPh>
    <phoneticPr fontId="11"/>
  </si>
  <si>
    <t>报价有效期限： 发送日起1个月内</t>
    <rPh sb="1" eb="2">
      <t>カイ</t>
    </rPh>
    <rPh sb="2" eb="3">
      <t>ユウ</t>
    </rPh>
    <rPh sb="3" eb="4">
      <t>イサオ</t>
    </rPh>
    <rPh sb="4" eb="6">
      <t>キゲン</t>
    </rPh>
    <rPh sb="8" eb="9">
      <t>ソウ</t>
    </rPh>
    <rPh sb="9" eb="10">
      <t>ビ</t>
    </rPh>
    <rPh sb="10" eb="11">
      <t>オコシ</t>
    </rPh>
    <rPh sb="12" eb="13">
      <t>カ</t>
    </rPh>
    <rPh sb="13" eb="15">
      <t>ゲツナイ</t>
    </rPh>
    <phoneticPr fontId="11"/>
  </si>
  <si>
    <t>通用货币＝人民币</t>
    <rPh sb="0" eb="2">
      <t>ツウヨウ</t>
    </rPh>
    <rPh sb="5" eb="8">
      <t>ジンミンゲン</t>
    </rPh>
    <phoneticPr fontId="11"/>
  </si>
  <si>
    <t xml:space="preserve">              以下内容请仔细查阅。对于贵部的疑问及请求，我们将作全面周至的解答和服务。</t>
    <rPh sb="0" eb="2">
      <t>イカ</t>
    </rPh>
    <rPh sb="2" eb="4">
      <t>ナイヨウ</t>
    </rPh>
    <rPh sb="5" eb="6">
      <t>コ</t>
    </rPh>
    <rPh sb="11" eb="12">
      <t>ウ</t>
    </rPh>
    <rPh sb="13" eb="15">
      <t>ブテキ</t>
    </rPh>
    <rPh sb="19" eb="20">
      <t>モトム</t>
    </rPh>
    <rPh sb="21" eb="22">
      <t>ワレ</t>
    </rPh>
    <rPh sb="23" eb="25">
      <t>ショウサク</t>
    </rPh>
    <rPh sb="25" eb="27">
      <t>ゼンメン</t>
    </rPh>
    <rPh sb="27" eb="28">
      <t>シュウ</t>
    </rPh>
    <rPh sb="28" eb="29">
      <t>イタル</t>
    </rPh>
    <rPh sb="29" eb="30">
      <t>マト</t>
    </rPh>
    <rPh sb="30" eb="32">
      <t>カイトウ</t>
    </rPh>
    <rPh sb="32" eb="34">
      <t>ワフク</t>
    </rPh>
    <phoneticPr fontId="11"/>
  </si>
  <si>
    <t>件　　　 名：</t>
    <phoneticPr fontId="11"/>
  </si>
  <si>
    <t>合 計 金 額：</t>
    <phoneticPr fontId="11"/>
  </si>
  <si>
    <t>税</t>
  </si>
  <si>
    <t>人民币单价</t>
    <phoneticPr fontId="17" type="noConversion"/>
  </si>
  <si>
    <t>机票</t>
    <phoneticPr fontId="17" type="noConversion"/>
  </si>
  <si>
    <t>境内段</t>
    <phoneticPr fontId="17" type="noConversion"/>
  </si>
  <si>
    <t>元/人</t>
    <phoneticPr fontId="17" type="noConversion"/>
  </si>
  <si>
    <t>酒店</t>
    <phoneticPr fontId="17" type="noConversion"/>
  </si>
  <si>
    <t>D1</t>
    <phoneticPr fontId="17" type="noConversion"/>
  </si>
  <si>
    <t>Total小计</t>
    <phoneticPr fontId="17" type="noConversion"/>
  </si>
  <si>
    <t>元/车</t>
    <phoneticPr fontId="17" type="noConversion"/>
  </si>
  <si>
    <t>用餐</t>
    <phoneticPr fontId="17" type="noConversion"/>
  </si>
  <si>
    <t>元/天</t>
    <phoneticPr fontId="17" type="noConversion"/>
  </si>
  <si>
    <t>工作  人员</t>
    <phoneticPr fontId="17" type="noConversion"/>
  </si>
  <si>
    <t>导游</t>
    <phoneticPr fontId="17" type="noConversion"/>
  </si>
  <si>
    <t>领队</t>
    <phoneticPr fontId="17" type="noConversion"/>
  </si>
  <si>
    <t>工资</t>
    <phoneticPr fontId="17" type="noConversion"/>
  </si>
  <si>
    <t>领队机票</t>
    <phoneticPr fontId="17" type="noConversion"/>
  </si>
  <si>
    <t>住宿+餐+交通</t>
    <phoneticPr fontId="17" type="noConversion"/>
  </si>
  <si>
    <t>意外保险费</t>
    <phoneticPr fontId="17" type="noConversion"/>
  </si>
  <si>
    <t>领队工资</t>
    <phoneticPr fontId="17" type="noConversion"/>
  </si>
  <si>
    <t>元/条</t>
    <phoneticPr fontId="17" type="noConversion"/>
  </si>
  <si>
    <t>保险</t>
    <phoneticPr fontId="17" type="noConversion"/>
  </si>
  <si>
    <t>服务费</t>
    <phoneticPr fontId="17" type="noConversion"/>
  </si>
  <si>
    <t>全款的6%（增值税普通发票）</t>
    <phoneticPr fontId="17" type="noConversion"/>
  </si>
  <si>
    <t>180客人（以实际出票为准）</t>
    <phoneticPr fontId="17" type="noConversion"/>
  </si>
  <si>
    <t>用车
门票</t>
    <phoneticPr fontId="17" type="noConversion"/>
  </si>
  <si>
    <t>1辆车*5批</t>
    <phoneticPr fontId="17" type="noConversion"/>
  </si>
  <si>
    <t>可带走</t>
    <phoneticPr fontId="17" type="noConversion"/>
  </si>
  <si>
    <t>D1晚餐</t>
    <phoneticPr fontId="17" type="noConversion"/>
  </si>
  <si>
    <t>D2中餐</t>
    <phoneticPr fontId="17" type="noConversion"/>
  </si>
  <si>
    <t>D2晚餐</t>
    <phoneticPr fontId="17" type="noConversion"/>
  </si>
  <si>
    <t>D3中餐</t>
    <phoneticPr fontId="17" type="noConversion"/>
  </si>
  <si>
    <t>D3晚餐</t>
    <phoneticPr fontId="17" type="noConversion"/>
  </si>
  <si>
    <t>D4中餐</t>
    <phoneticPr fontId="17" type="noConversion"/>
  </si>
  <si>
    <t>D4晚餐</t>
    <phoneticPr fontId="17" type="noConversion"/>
  </si>
  <si>
    <t>欢迎晚宴</t>
    <phoneticPr fontId="17" type="noConversion"/>
  </si>
  <si>
    <t>中餐</t>
    <phoneticPr fontId="17" type="noConversion"/>
  </si>
  <si>
    <t>司机导游住宿补贴</t>
    <phoneticPr fontId="17" type="noConversion"/>
  </si>
  <si>
    <t>导游(含工资&amp;用餐)</t>
    <phoneticPr fontId="17" type="noConversion"/>
  </si>
  <si>
    <t>其它</t>
    <phoneticPr fontId="17" type="noConversion"/>
  </si>
  <si>
    <t>各地往返海拉尔经济舱</t>
    <phoneticPr fontId="17" type="noConversion"/>
  </si>
  <si>
    <t>元/间</t>
    <phoneticPr fontId="17" type="noConversion"/>
  </si>
  <si>
    <t>满洲里（两人一间）</t>
    <phoneticPr fontId="17" type="noConversion"/>
  </si>
  <si>
    <t>43座旅游车</t>
    <phoneticPr fontId="17" type="noConversion"/>
  </si>
  <si>
    <t>呼伦贝尔用车</t>
    <phoneticPr fontId="17" type="noConversion"/>
  </si>
  <si>
    <t>手绘套娃</t>
    <phoneticPr fontId="17" type="noConversion"/>
  </si>
  <si>
    <t>内蒙古</t>
    <phoneticPr fontId="17" type="noConversion"/>
  </si>
  <si>
    <t>人均</t>
  </si>
  <si>
    <t>领队费用不计入服务费</t>
    <phoneticPr fontId="19" type="noConversion"/>
  </si>
  <si>
    <t>以上总费用的8%</t>
    <phoneticPr fontId="17" type="noConversion"/>
  </si>
  <si>
    <t>内蒙酒店</t>
    <phoneticPr fontId="17" type="noConversion"/>
  </si>
  <si>
    <t>内蒙</t>
    <phoneticPr fontId="17" type="noConversion"/>
  </si>
  <si>
    <t>元/场</t>
    <phoneticPr fontId="17" type="noConversion"/>
  </si>
  <si>
    <t>研修费用</t>
    <phoneticPr fontId="17" type="noConversion"/>
  </si>
  <si>
    <t>其他</t>
    <phoneticPr fontId="19" type="noConversion"/>
  </si>
  <si>
    <t>元/个</t>
    <phoneticPr fontId="19" type="noConversion"/>
  </si>
  <si>
    <t>2018LEXUS雷克萨斯中国季度专题研修-呼伦贝尔</t>
    <phoneticPr fontId="11"/>
  </si>
  <si>
    <t>D2</t>
    <phoneticPr fontId="17" type="noConversion"/>
  </si>
  <si>
    <t>满洲里香格里拉酒店</t>
    <phoneticPr fontId="19" type="noConversion"/>
  </si>
  <si>
    <t>导游 1名 5天*3批次</t>
    <phoneticPr fontId="17" type="noConversion"/>
  </si>
  <si>
    <t>3晚*3批次</t>
    <phoneticPr fontId="17" type="noConversion"/>
  </si>
  <si>
    <t>往返全程</t>
    <phoneticPr fontId="19" type="noConversion"/>
  </si>
  <si>
    <t>D3</t>
  </si>
  <si>
    <t>D4</t>
  </si>
  <si>
    <t>大列巴制作</t>
    <phoneticPr fontId="17" type="noConversion"/>
  </si>
  <si>
    <t>提前转机房费</t>
    <phoneticPr fontId="17" type="noConversion"/>
  </si>
  <si>
    <t>厦门</t>
    <phoneticPr fontId="19" type="noConversion"/>
  </si>
  <si>
    <t xml:space="preserve">广州 </t>
    <phoneticPr fontId="19" type="noConversion"/>
  </si>
  <si>
    <t>饮料及其他</t>
    <phoneticPr fontId="17" type="noConversion"/>
  </si>
  <si>
    <t>D1晚餐</t>
    <phoneticPr fontId="19" type="noConversion"/>
  </si>
  <si>
    <t>航班晚点</t>
    <phoneticPr fontId="19" type="noConversion"/>
  </si>
  <si>
    <t>马之舞</t>
    <phoneticPr fontId="17" type="noConversion"/>
  </si>
  <si>
    <t>套娃门票</t>
    <phoneticPr fontId="19" type="noConversion"/>
  </si>
  <si>
    <t>巴尔虎民俗园</t>
    <phoneticPr fontId="17" type="noConversion"/>
  </si>
  <si>
    <t>湿地+电瓶车</t>
    <phoneticPr fontId="17" type="noConversion"/>
  </si>
  <si>
    <t>骑马</t>
    <phoneticPr fontId="19" type="noConversion"/>
  </si>
  <si>
    <t>小人山</t>
    <phoneticPr fontId="19" type="noConversion"/>
  </si>
  <si>
    <t>篝火</t>
    <phoneticPr fontId="19" type="noConversion"/>
  </si>
  <si>
    <t>接机</t>
    <phoneticPr fontId="17" type="noConversion"/>
  </si>
  <si>
    <t>送机</t>
    <phoneticPr fontId="19" type="noConversion"/>
  </si>
  <si>
    <t>5辆车*3批</t>
    <phoneticPr fontId="17" type="noConversion"/>
  </si>
  <si>
    <t>21天*1人</t>
    <phoneticPr fontId="17" type="noConversion"/>
  </si>
  <si>
    <t>5辆车*3批</t>
    <phoneticPr fontId="19" type="noConversion"/>
  </si>
  <si>
    <t>10间夜*1间</t>
    <phoneticPr fontId="17" type="noConversion"/>
  </si>
  <si>
    <t>晚到人员晚餐</t>
    <phoneticPr fontId="17" type="noConversion"/>
  </si>
  <si>
    <t>横幅及制作费</t>
    <phoneticPr fontId="17" type="noConversion"/>
  </si>
  <si>
    <t>卢布里餐厅</t>
    <phoneticPr fontId="17" type="noConversion"/>
  </si>
  <si>
    <t>手指羊餐厅</t>
    <phoneticPr fontId="17" type="noConversion"/>
  </si>
  <si>
    <t>炸马宴</t>
    <phoneticPr fontId="19" type="noConversion"/>
  </si>
  <si>
    <t>税费抵扣</t>
    <phoneticPr fontId="17" type="noConversion"/>
  </si>
  <si>
    <t>额尔古纳（两人一间）</t>
    <phoneticPr fontId="17" type="noConversion"/>
  </si>
  <si>
    <t>海拉尔（两人一间）</t>
    <phoneticPr fontId="17" type="noConversion"/>
  </si>
  <si>
    <t>专票抵扣</t>
    <phoneticPr fontId="19" type="noConversion"/>
  </si>
  <si>
    <t>专票抵扣</t>
    <phoneticPr fontId="19" type="noConversion"/>
  </si>
  <si>
    <t>元/桌</t>
    <phoneticPr fontId="17" type="noConversion"/>
  </si>
  <si>
    <t>元/人</t>
    <phoneticPr fontId="17" type="noConversion"/>
  </si>
  <si>
    <t>元/人</t>
    <phoneticPr fontId="19" type="noConversion"/>
  </si>
  <si>
    <t>结   算   书</t>
    <rPh sb="1" eb="2">
      <t>メ</t>
    </rPh>
    <rPh sb="3" eb="4">
      <t>カイ</t>
    </rPh>
    <phoneticPr fontId="11"/>
  </si>
</sst>
</file>

<file path=xl/styles.xml><?xml version="1.0" encoding="utf-8"?>
<styleSheet xmlns="http://schemas.openxmlformats.org/spreadsheetml/2006/main">
  <numFmts count="5">
    <numFmt numFmtId="6" formatCode="&quot;¥&quot;#,##0;[Red]&quot;¥&quot;\-#,##0"/>
    <numFmt numFmtId="43" formatCode="_ * #,##0.00_ ;_ * \-#,##0.00_ ;_ * &quot;-&quot;??_ ;_ @_ "/>
    <numFmt numFmtId="176" formatCode="&quot;¥&quot;#,##0.00_);[Red]\(&quot;¥&quot;#,##0.00\)"/>
    <numFmt numFmtId="177" formatCode="0.00_ "/>
    <numFmt numFmtId="178" formatCode="&quot;¥&quot;#,##0_);[Red]\(&quot;¥&quot;#,##0\)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name val="宋体"/>
      <family val="3"/>
      <charset val="134"/>
    </font>
    <font>
      <b/>
      <sz val="10.5"/>
      <color indexed="9"/>
      <name val="宋体"/>
      <family val="3"/>
      <charset val="134"/>
    </font>
    <font>
      <sz val="10.5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name val="黑体"/>
      <family val="3"/>
      <charset val="134"/>
    </font>
    <font>
      <sz val="11"/>
      <name val="ＭＳ Ｐゴシック"/>
      <family val="2"/>
    </font>
    <font>
      <sz val="6"/>
      <name val="ＭＳ Ｐゴシック"/>
      <family val="2"/>
    </font>
    <font>
      <sz val="11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华文细黑"/>
      <family val="3"/>
      <charset val="134"/>
    </font>
    <font>
      <sz val="9"/>
      <name val="宋体"/>
      <family val="3"/>
      <charset val="134"/>
      <scheme val="minor"/>
    </font>
    <font>
      <sz val="11"/>
      <color indexed="9"/>
      <name val="华文细黑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10" fillId="0" borderId="1" quotePrefix="1">
      <alignment horizontal="justify" vertical="justify" textRotation="127" wrapText="1" justifyLastLine="1"/>
      <protection hidden="1"/>
    </xf>
    <xf numFmtId="0" fontId="16" fillId="0" borderId="0"/>
    <xf numFmtId="0" fontId="16" fillId="0" borderId="0">
      <alignment vertical="center"/>
    </xf>
    <xf numFmtId="0" fontId="16" fillId="0" borderId="0"/>
    <xf numFmtId="0" fontId="1" fillId="0" borderId="0"/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horizontal="justify" vertical="justify" textRotation="127" wrapText="1"/>
      <protection hidden="1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horizontal="justify" vertical="justify" textRotation="127" wrapText="1"/>
      <protection hidden="1"/>
    </xf>
    <xf numFmtId="0" fontId="21" fillId="0" borderId="0">
      <alignment vertical="center"/>
    </xf>
    <xf numFmtId="0" fontId="21" fillId="0" borderId="0">
      <alignment horizontal="justify" vertical="justify" textRotation="127" wrapText="1"/>
      <protection hidden="1"/>
    </xf>
    <xf numFmtId="0" fontId="21" fillId="0" borderId="0">
      <alignment horizontal="justify" vertical="justify" textRotation="127" wrapText="1"/>
      <protection hidden="1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horizontal="justify" vertical="justify" textRotation="127" wrapText="1"/>
      <protection hidden="1"/>
    </xf>
    <xf numFmtId="0" fontId="21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21" fillId="0" borderId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12" fillId="0" borderId="0" xfId="1" applyFont="1" applyBorder="1" applyAlignment="1" applyProtection="1"/>
    <xf numFmtId="0" fontId="12" fillId="0" borderId="0" xfId="1" applyNumberFormat="1" applyFont="1" applyBorder="1" applyAlignment="1" applyProtection="1"/>
    <xf numFmtId="0" fontId="13" fillId="0" borderId="0" xfId="1" applyFont="1" applyFill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2" xfId="1" applyFont="1" applyBorder="1" applyAlignment="1" applyProtection="1"/>
    <xf numFmtId="0" fontId="12" fillId="0" borderId="0" xfId="1" applyFont="1" applyBorder="1" applyAlignment="1" applyProtection="1">
      <alignment horizontal="right"/>
    </xf>
    <xf numFmtId="0" fontId="14" fillId="0" borderId="2" xfId="1" applyFont="1" applyBorder="1" applyAlignment="1" applyProtection="1">
      <alignment horizontal="center"/>
    </xf>
    <xf numFmtId="38" fontId="12" fillId="0" borderId="0" xfId="6" applyNumberFormat="1" applyFont="1" applyAlignment="1">
      <alignment horizontal="center"/>
    </xf>
    <xf numFmtId="38" fontId="12" fillId="0" borderId="0" xfId="6" applyNumberFormat="1" applyFont="1" applyAlignment="1">
      <alignment horizontal="right"/>
    </xf>
    <xf numFmtId="38" fontId="12" fillId="0" borderId="0" xfId="6" applyNumberFormat="1" applyFont="1" applyAlignment="1"/>
    <xf numFmtId="0" fontId="18" fillId="2" borderId="0" xfId="7" applyFont="1" applyFill="1" applyProtection="1">
      <alignment vertical="center"/>
      <protection hidden="1"/>
    </xf>
    <xf numFmtId="176" fontId="4" fillId="6" borderId="5" xfId="7" applyNumberFormat="1" applyFont="1" applyFill="1" applyBorder="1" applyAlignment="1" applyProtection="1">
      <alignment horizontal="right" vertical="center" wrapText="1"/>
      <protection hidden="1"/>
    </xf>
    <xf numFmtId="0" fontId="5" fillId="6" borderId="5" xfId="7" applyFont="1" applyFill="1" applyBorder="1" applyAlignment="1" applyProtection="1">
      <alignment horizontal="left" vertical="center" wrapText="1"/>
      <protection hidden="1"/>
    </xf>
    <xf numFmtId="0" fontId="18" fillId="0" borderId="0" xfId="7" applyFont="1" applyProtection="1">
      <alignment vertical="center"/>
      <protection hidden="1"/>
    </xf>
    <xf numFmtId="177" fontId="6" fillId="3" borderId="5" xfId="7" applyNumberFormat="1" applyFont="1" applyFill="1" applyBorder="1" applyAlignment="1" applyProtection="1">
      <alignment horizontal="right" vertical="center" wrapText="1"/>
      <protection hidden="1"/>
    </xf>
    <xf numFmtId="177" fontId="6" fillId="3" borderId="5" xfId="7" applyNumberFormat="1" applyFont="1" applyFill="1" applyBorder="1" applyAlignment="1" applyProtection="1">
      <alignment horizontal="left" vertical="center" wrapText="1"/>
      <protection hidden="1"/>
    </xf>
    <xf numFmtId="176" fontId="6" fillId="3" borderId="5" xfId="7" applyNumberFormat="1" applyFont="1" applyFill="1" applyBorder="1" applyAlignment="1" applyProtection="1">
      <alignment horizontal="right" vertical="center" wrapText="1"/>
      <protection hidden="1"/>
    </xf>
    <xf numFmtId="177" fontId="6" fillId="3" borderId="5" xfId="7" applyNumberFormat="1" applyFont="1" applyFill="1" applyBorder="1" applyAlignment="1" applyProtection="1">
      <alignment horizontal="center" vertical="center" wrapText="1"/>
      <protection hidden="1"/>
    </xf>
    <xf numFmtId="178" fontId="6" fillId="3" borderId="5" xfId="7" applyNumberFormat="1" applyFont="1" applyFill="1" applyBorder="1" applyAlignment="1" applyProtection="1">
      <alignment horizontal="right" vertical="center" wrapText="1"/>
      <protection hidden="1"/>
    </xf>
    <xf numFmtId="177" fontId="7" fillId="3" borderId="5" xfId="7" applyNumberFormat="1" applyFont="1" applyFill="1" applyBorder="1" applyAlignment="1" applyProtection="1">
      <alignment horizontal="left" vertical="center" wrapText="1"/>
      <protection hidden="1"/>
    </xf>
    <xf numFmtId="0" fontId="20" fillId="0" borderId="0" xfId="7" applyFont="1" applyProtection="1">
      <alignment vertical="center"/>
      <protection hidden="1"/>
    </xf>
    <xf numFmtId="0" fontId="3" fillId="3" borderId="3" xfId="7" applyFont="1" applyFill="1" applyBorder="1" applyAlignment="1" applyProtection="1">
      <alignment horizontal="center" vertical="center" wrapText="1"/>
      <protection hidden="1"/>
    </xf>
    <xf numFmtId="176" fontId="3" fillId="3" borderId="5" xfId="7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7" applyFont="1" applyFill="1" applyBorder="1" applyAlignment="1" applyProtection="1">
      <alignment horizontal="center" vertical="center" wrapText="1"/>
      <protection hidden="1"/>
    </xf>
    <xf numFmtId="176" fontId="3" fillId="3" borderId="5" xfId="7" applyNumberFormat="1" applyFont="1" applyFill="1" applyBorder="1" applyAlignment="1" applyProtection="1">
      <alignment horizontal="right" vertical="center" wrapText="1"/>
      <protection hidden="1"/>
    </xf>
    <xf numFmtId="0" fontId="20" fillId="2" borderId="0" xfId="7" applyFont="1" applyFill="1" applyProtection="1">
      <alignment vertical="center"/>
      <protection hidden="1"/>
    </xf>
    <xf numFmtId="176" fontId="5" fillId="4" borderId="5" xfId="7" applyNumberFormat="1" applyFont="1" applyFill="1" applyBorder="1" applyAlignment="1" applyProtection="1">
      <alignment horizontal="right" vertical="center" wrapText="1"/>
      <protection hidden="1"/>
    </xf>
    <xf numFmtId="0" fontId="5" fillId="4" borderId="5" xfId="7" applyFont="1" applyFill="1" applyBorder="1" applyAlignment="1" applyProtection="1">
      <alignment horizontal="left" vertical="center" wrapText="1"/>
      <protection hidden="1"/>
    </xf>
    <xf numFmtId="176" fontId="4" fillId="4" borderId="5" xfId="7" applyNumberFormat="1" applyFont="1" applyFill="1" applyBorder="1" applyAlignment="1" applyProtection="1">
      <alignment horizontal="right" vertical="center" wrapText="1"/>
      <protection hidden="1"/>
    </xf>
    <xf numFmtId="0" fontId="4" fillId="4" borderId="5" xfId="7" applyFont="1" applyFill="1" applyBorder="1" applyAlignment="1" applyProtection="1">
      <alignment horizontal="left" vertical="center" wrapText="1"/>
      <protection hidden="1"/>
    </xf>
    <xf numFmtId="0" fontId="4" fillId="4" borderId="5" xfId="7" applyFont="1" applyFill="1" applyBorder="1" applyAlignment="1" applyProtection="1">
      <alignment horizontal="center" vertical="center" wrapText="1"/>
      <protection hidden="1"/>
    </xf>
    <xf numFmtId="176" fontId="5" fillId="5" borderId="5" xfId="7" applyNumberFormat="1" applyFont="1" applyFill="1" applyBorder="1" applyAlignment="1" applyProtection="1">
      <alignment horizontal="right" vertical="center" wrapText="1"/>
      <protection hidden="1"/>
    </xf>
    <xf numFmtId="0" fontId="5" fillId="5" borderId="5" xfId="7" applyFont="1" applyFill="1" applyBorder="1" applyAlignment="1" applyProtection="1">
      <alignment horizontal="left" vertical="center" wrapText="1"/>
      <protection hidden="1"/>
    </xf>
    <xf numFmtId="0" fontId="7" fillId="3" borderId="5" xfId="7" applyFont="1" applyFill="1" applyBorder="1" applyAlignment="1" applyProtection="1">
      <alignment horizontal="left" vertical="center" wrapText="1"/>
      <protection hidden="1"/>
    </xf>
    <xf numFmtId="0" fontId="2" fillId="0" borderId="0" xfId="7" applyFont="1" applyProtection="1">
      <alignment vertical="center"/>
      <protection hidden="1"/>
    </xf>
    <xf numFmtId="0" fontId="2" fillId="0" borderId="0" xfId="7" applyFont="1" applyAlignment="1" applyProtection="1">
      <alignment horizontal="left" vertical="center"/>
      <protection hidden="1"/>
    </xf>
    <xf numFmtId="176" fontId="2" fillId="0" borderId="0" xfId="7" applyNumberFormat="1" applyFont="1" applyAlignment="1" applyProtection="1">
      <alignment horizontal="right" vertical="center"/>
      <protection hidden="1"/>
    </xf>
    <xf numFmtId="0" fontId="2" fillId="0" borderId="0" xfId="7" applyFont="1" applyAlignment="1" applyProtection="1">
      <alignment horizontal="center" vertical="center"/>
      <protection hidden="1"/>
    </xf>
    <xf numFmtId="0" fontId="4" fillId="6" borderId="5" xfId="7" applyFont="1" applyFill="1" applyBorder="1" applyAlignment="1" applyProtection="1">
      <alignment horizontal="center" vertical="center" wrapText="1"/>
      <protection hidden="1"/>
    </xf>
    <xf numFmtId="0" fontId="14" fillId="0" borderId="2" xfId="1" applyFont="1" applyBorder="1" applyAlignment="1" applyProtection="1">
      <alignment horizontal="left"/>
    </xf>
    <xf numFmtId="178" fontId="6" fillId="3" borderId="5" xfId="7" applyNumberFormat="1" applyFont="1" applyFill="1" applyBorder="1" applyAlignment="1" applyProtection="1">
      <alignment horizontal="right" vertical="center" wrapText="1"/>
      <protection hidden="1"/>
    </xf>
    <xf numFmtId="177" fontId="7" fillId="3" borderId="5" xfId="7" applyNumberFormat="1" applyFont="1" applyFill="1" applyBorder="1" applyAlignment="1" applyProtection="1">
      <alignment horizontal="left" vertical="center" wrapText="1"/>
      <protection hidden="1"/>
    </xf>
    <xf numFmtId="0" fontId="4" fillId="6" borderId="5" xfId="7" applyFont="1" applyFill="1" applyBorder="1" applyAlignment="1" applyProtection="1">
      <alignment horizontal="left" vertical="center" wrapText="1"/>
      <protection hidden="1"/>
    </xf>
    <xf numFmtId="0" fontId="4" fillId="0" borderId="5" xfId="7" applyFont="1" applyFill="1" applyBorder="1" applyAlignment="1" applyProtection="1">
      <alignment horizontal="left" vertical="center" wrapText="1"/>
      <protection hidden="1"/>
    </xf>
    <xf numFmtId="0" fontId="4" fillId="0" borderId="5" xfId="7" applyFont="1" applyFill="1" applyBorder="1" applyAlignment="1" applyProtection="1">
      <alignment horizontal="center" vertical="center" wrapText="1"/>
      <protection hidden="1"/>
    </xf>
    <xf numFmtId="176" fontId="5" fillId="0" borderId="5" xfId="7" applyNumberFormat="1" applyFont="1" applyFill="1" applyBorder="1" applyAlignment="1" applyProtection="1">
      <alignment horizontal="right" vertical="center" wrapText="1"/>
      <protection hidden="1"/>
    </xf>
    <xf numFmtId="0" fontId="4" fillId="0" borderId="6" xfId="7" applyFont="1" applyFill="1" applyBorder="1" applyAlignment="1" applyProtection="1">
      <alignment horizontal="center" vertical="center" wrapText="1"/>
      <protection hidden="1"/>
    </xf>
    <xf numFmtId="176" fontId="4" fillId="0" borderId="7" xfId="7" applyNumberFormat="1" applyFont="1" applyFill="1" applyBorder="1" applyAlignment="1" applyProtection="1">
      <alignment horizontal="right" vertical="center" wrapText="1"/>
      <protection hidden="1"/>
    </xf>
    <xf numFmtId="0" fontId="4" fillId="0" borderId="7" xfId="7" applyFont="1" applyFill="1" applyBorder="1" applyAlignment="1" applyProtection="1">
      <alignment horizontal="center" vertical="center" wrapText="1"/>
      <protection hidden="1"/>
    </xf>
    <xf numFmtId="177" fontId="6" fillId="3" borderId="9" xfId="7" applyNumberFormat="1" applyFont="1" applyFill="1" applyBorder="1" applyAlignment="1" applyProtection="1">
      <alignment horizontal="right" vertical="center" wrapText="1"/>
      <protection hidden="1"/>
    </xf>
    <xf numFmtId="177" fontId="6" fillId="3" borderId="8" xfId="7" applyNumberFormat="1" applyFont="1" applyFill="1" applyBorder="1" applyAlignment="1" applyProtection="1">
      <alignment horizontal="right" vertical="center" wrapText="1"/>
      <protection hidden="1"/>
    </xf>
    <xf numFmtId="177" fontId="6" fillId="3" borderId="4" xfId="7" applyNumberFormat="1" applyFont="1" applyFill="1" applyBorder="1" applyAlignment="1" applyProtection="1">
      <alignment horizontal="right" vertical="center" wrapText="1"/>
      <protection hidden="1"/>
    </xf>
    <xf numFmtId="0" fontId="4" fillId="5" borderId="5" xfId="7" applyFont="1" applyFill="1" applyBorder="1" applyAlignment="1" applyProtection="1">
      <alignment horizontal="right" vertical="center" wrapText="1"/>
      <protection hidden="1"/>
    </xf>
    <xf numFmtId="0" fontId="6" fillId="3" borderId="9" xfId="7" applyFont="1" applyFill="1" applyBorder="1" applyAlignment="1" applyProtection="1">
      <alignment horizontal="right" vertical="center" wrapText="1"/>
      <protection hidden="1"/>
    </xf>
    <xf numFmtId="0" fontId="6" fillId="3" borderId="8" xfId="7" applyFont="1" applyFill="1" applyBorder="1" applyAlignment="1" applyProtection="1">
      <alignment horizontal="right" vertical="center" wrapText="1"/>
      <protection hidden="1"/>
    </xf>
    <xf numFmtId="0" fontId="6" fillId="3" borderId="4" xfId="7" applyFont="1" applyFill="1" applyBorder="1" applyAlignment="1" applyProtection="1">
      <alignment horizontal="right" vertical="center" wrapText="1"/>
      <protection hidden="1"/>
    </xf>
    <xf numFmtId="0" fontId="4" fillId="6" borderId="5" xfId="7" applyFont="1" applyFill="1" applyBorder="1" applyAlignment="1" applyProtection="1">
      <alignment horizontal="center" vertical="center" wrapText="1"/>
      <protection hidden="1"/>
    </xf>
    <xf numFmtId="0" fontId="4" fillId="2" borderId="6" xfId="7" applyFont="1" applyFill="1" applyBorder="1" applyAlignment="1" applyProtection="1">
      <alignment horizontal="center" vertical="center" wrapText="1"/>
      <protection hidden="1"/>
    </xf>
    <xf numFmtId="0" fontId="4" fillId="2" borderId="3" xfId="7" applyFont="1" applyFill="1" applyBorder="1" applyAlignment="1" applyProtection="1">
      <alignment horizontal="center" vertical="center" wrapText="1"/>
      <protection hidden="1"/>
    </xf>
    <xf numFmtId="0" fontId="4" fillId="2" borderId="7" xfId="7" applyFont="1" applyFill="1" applyBorder="1" applyAlignment="1" applyProtection="1">
      <alignment horizontal="center" vertical="center" wrapText="1"/>
      <protection hidden="1"/>
    </xf>
    <xf numFmtId="0" fontId="4" fillId="4" borderId="5" xfId="7" applyFont="1" applyFill="1" applyBorder="1" applyAlignment="1" applyProtection="1">
      <alignment horizontal="right" vertical="center" wrapText="1"/>
      <protection hidden="1"/>
    </xf>
    <xf numFmtId="0" fontId="5" fillId="2" borderId="7" xfId="7" applyFont="1" applyFill="1" applyBorder="1" applyAlignment="1" applyProtection="1">
      <alignment horizontal="center" vertical="center" wrapText="1"/>
      <protection hidden="1"/>
    </xf>
    <xf numFmtId="0" fontId="5" fillId="2" borderId="6" xfId="7" applyFont="1" applyFill="1" applyBorder="1" applyAlignment="1" applyProtection="1">
      <alignment horizontal="center" vertical="center" wrapText="1"/>
      <protection hidden="1"/>
    </xf>
    <xf numFmtId="0" fontId="5" fillId="2" borderId="3" xfId="7" applyFont="1" applyFill="1" applyBorder="1" applyAlignment="1" applyProtection="1">
      <alignment horizontal="center" vertical="center" wrapText="1"/>
      <protection hidden="1"/>
    </xf>
    <xf numFmtId="0" fontId="4" fillId="0" borderId="7" xfId="7" applyFont="1" applyFill="1" applyBorder="1" applyAlignment="1" applyProtection="1">
      <alignment horizontal="center" vertical="center" wrapText="1"/>
      <protection hidden="1"/>
    </xf>
    <xf numFmtId="0" fontId="4" fillId="0" borderId="6" xfId="7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Border="1" applyAlignment="1" applyProtection="1">
      <alignment horizontal="center"/>
    </xf>
    <xf numFmtId="14" fontId="12" fillId="0" borderId="0" xfId="6" applyNumberFormat="1" applyFont="1" applyAlignment="1">
      <alignment horizontal="right"/>
    </xf>
    <xf numFmtId="6" fontId="15" fillId="0" borderId="8" xfId="6" applyNumberFormat="1" applyFont="1" applyBorder="1" applyAlignment="1">
      <alignment horizontal="left"/>
    </xf>
    <xf numFmtId="0" fontId="3" fillId="3" borderId="9" xfId="7" applyFont="1" applyFill="1" applyBorder="1" applyAlignment="1" applyProtection="1">
      <alignment horizontal="center" vertical="center" wrapText="1"/>
      <protection hidden="1"/>
    </xf>
    <xf numFmtId="0" fontId="3" fillId="3" borderId="8" xfId="7" applyFont="1" applyFill="1" applyBorder="1" applyAlignment="1" applyProtection="1">
      <alignment horizontal="center" vertical="center" wrapText="1"/>
      <protection hidden="1"/>
    </xf>
    <xf numFmtId="0" fontId="3" fillId="3" borderId="4" xfId="7" applyFont="1" applyFill="1" applyBorder="1" applyAlignment="1" applyProtection="1">
      <alignment horizontal="center" vertical="center" wrapText="1"/>
      <protection hidden="1"/>
    </xf>
    <xf numFmtId="0" fontId="4" fillId="0" borderId="9" xfId="7" applyFont="1" applyFill="1" applyBorder="1" applyAlignment="1" applyProtection="1">
      <alignment horizontal="center" vertical="center" wrapText="1"/>
      <protection hidden="1"/>
    </xf>
    <xf numFmtId="0" fontId="4" fillId="0" borderId="4" xfId="7" applyFont="1" applyFill="1" applyBorder="1" applyAlignment="1" applyProtection="1">
      <alignment horizontal="center" vertical="center" wrapText="1"/>
      <protection hidden="1"/>
    </xf>
    <xf numFmtId="176" fontId="4" fillId="0" borderId="5" xfId="7" applyNumberFormat="1" applyFont="1" applyFill="1" applyBorder="1" applyAlignment="1" applyProtection="1">
      <alignment horizontal="right" vertical="center" wrapText="1"/>
      <protection hidden="1"/>
    </xf>
    <xf numFmtId="0" fontId="4" fillId="0" borderId="3" xfId="7" applyFont="1" applyFill="1" applyBorder="1" applyAlignment="1" applyProtection="1">
      <alignment horizontal="left" vertical="center" wrapText="1"/>
      <protection hidden="1"/>
    </xf>
    <xf numFmtId="0" fontId="20" fillId="0" borderId="0" xfId="7" applyFont="1" applyFill="1" applyProtection="1">
      <alignment vertical="center"/>
      <protection hidden="1"/>
    </xf>
    <xf numFmtId="0" fontId="4" fillId="0" borderId="3" xfId="7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left" vertical="center" wrapText="1"/>
      <protection hidden="1"/>
    </xf>
    <xf numFmtId="0" fontId="4" fillId="0" borderId="3" xfId="7" applyFont="1" applyFill="1" applyBorder="1" applyAlignment="1" applyProtection="1">
      <alignment horizontal="center" vertical="center" wrapText="1"/>
      <protection hidden="1"/>
    </xf>
    <xf numFmtId="0" fontId="18" fillId="0" borderId="5" xfId="7" applyFont="1" applyFill="1" applyBorder="1" applyProtection="1">
      <alignment vertical="center"/>
      <protection hidden="1"/>
    </xf>
    <xf numFmtId="0" fontId="20" fillId="0" borderId="5" xfId="7" applyFont="1" applyFill="1" applyBorder="1" applyProtection="1">
      <alignment vertical="center"/>
      <protection hidden="1"/>
    </xf>
    <xf numFmtId="0" fontId="4" fillId="0" borderId="7" xfId="7" applyFont="1" applyFill="1" applyBorder="1" applyAlignment="1" applyProtection="1">
      <alignment horizontal="left" vertical="center" wrapText="1"/>
      <protection hidden="1"/>
    </xf>
    <xf numFmtId="0" fontId="4" fillId="0" borderId="3" xfId="7" applyFont="1" applyFill="1" applyBorder="1" applyAlignment="1" applyProtection="1">
      <alignment horizontal="left" vertical="center" wrapText="1"/>
      <protection hidden="1"/>
    </xf>
    <xf numFmtId="0" fontId="18" fillId="0" borderId="0" xfId="7" applyFont="1" applyFill="1" applyProtection="1">
      <alignment vertical="center"/>
      <protection hidden="1"/>
    </xf>
    <xf numFmtId="0" fontId="4" fillId="0" borderId="5" xfId="7" applyFont="1" applyFill="1" applyBorder="1" applyAlignment="1" applyProtection="1">
      <alignment horizontal="center" vertical="center" wrapText="1"/>
      <protection hidden="1"/>
    </xf>
    <xf numFmtId="0" fontId="4" fillId="0" borderId="5" xfId="7" applyFont="1" applyFill="1" applyBorder="1" applyAlignment="1" applyProtection="1">
      <alignment vertical="center" wrapText="1"/>
      <protection hidden="1"/>
    </xf>
    <xf numFmtId="0" fontId="5" fillId="0" borderId="9" xfId="7" applyFont="1" applyFill="1" applyBorder="1" applyAlignment="1" applyProtection="1">
      <alignment horizontal="center" vertical="center" wrapText="1"/>
      <protection hidden="1"/>
    </xf>
    <xf numFmtId="0" fontId="5" fillId="0" borderId="4" xfId="7" applyFont="1" applyFill="1" applyBorder="1" applyAlignment="1" applyProtection="1">
      <alignment horizontal="center" vertical="center" wrapText="1"/>
      <protection hidden="1"/>
    </xf>
    <xf numFmtId="0" fontId="5" fillId="0" borderId="5" xfId="7" applyFont="1" applyFill="1" applyBorder="1" applyAlignment="1" applyProtection="1">
      <alignment horizontal="center" vertical="center" wrapText="1"/>
      <protection hidden="1"/>
    </xf>
    <xf numFmtId="0" fontId="5" fillId="0" borderId="5" xfId="7" applyFont="1" applyFill="1" applyBorder="1" applyAlignment="1" applyProtection="1">
      <alignment vertical="center" wrapText="1"/>
      <protection hidden="1"/>
    </xf>
  </cellXfs>
  <cellStyles count="24">
    <cellStyle name="0,0_x000d__x000a_NA_x000d__x000a_" xfId="1"/>
    <cellStyle name="0,0_x000d__x000a_NA_x000d__x000a_ 2" xfId="21"/>
    <cellStyle name="Normal_Sheet1" xfId="9"/>
    <cellStyle name="常规" xfId="0" builtinId="0"/>
    <cellStyle name="常规 2" xfId="2"/>
    <cellStyle name="常规 2 2" xfId="3"/>
    <cellStyle name="常规 2 2 3" xfId="22"/>
    <cellStyle name="常规 2 2_LEXUS日本考察请款书15.11.4_1" xfId="23"/>
    <cellStyle name="常规 2 2_LEXUS日本考察请款书15.11.4_1 2" xfId="7"/>
    <cellStyle name="常规 2 3" xfId="4"/>
    <cellStyle name="常规 2 4" xfId="10"/>
    <cellStyle name="常规 2 5" xfId="13"/>
    <cellStyle name="常规 2 6" xfId="15"/>
    <cellStyle name="常规 2 7" xfId="16"/>
    <cellStyle name="常规 2 8" xfId="19"/>
    <cellStyle name="常规 2 9" xfId="20"/>
    <cellStyle name="常规 2_LEXUS日本考察报价15.9.29" xfId="5"/>
    <cellStyle name="常规 3" xfId="8"/>
    <cellStyle name="常规 4" xfId="11"/>
    <cellStyle name="常规 5" xfId="12"/>
    <cellStyle name="常规 6" xfId="14"/>
    <cellStyle name="常规 7" xfId="17"/>
    <cellStyle name="常规 8" xfId="18"/>
    <cellStyle name="千位分隔 2" xfId="6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" name="Text Box 11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" name="Text Box 113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5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6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7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8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8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9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0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1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2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3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4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5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6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7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8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9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0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1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2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3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4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5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6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7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8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9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50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51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52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53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54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55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56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57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58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59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60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61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62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63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64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65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66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67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68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69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70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71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72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73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74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75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76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77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78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79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80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81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82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83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84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85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86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87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88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89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0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1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2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3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4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5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6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7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8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9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0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1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2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3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4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5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6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7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8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9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0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1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2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3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4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5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6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7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8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9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0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1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2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3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4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5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6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7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8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9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0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1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2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3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4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5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6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7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8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9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0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1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2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3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4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5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6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7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8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9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0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1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2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3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4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5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6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7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8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9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0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1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2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3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4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5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6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7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8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9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0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1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2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3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4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5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6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7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8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9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0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1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2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3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4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5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6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7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8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9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0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1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2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3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4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5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6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7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8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9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0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1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2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3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4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5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6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7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8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9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0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1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2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3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4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5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6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7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8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9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0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1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2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3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4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5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6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7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8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9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0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1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2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3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4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5" name="Text Box 11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6" name="Text Box 113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7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8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9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0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1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2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3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4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5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6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7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8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9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0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1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2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3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4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5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6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7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8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9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0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1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2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3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4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5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6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7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8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9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0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1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2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3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4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5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6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7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8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9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80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81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82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83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84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85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86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87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88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89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90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91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92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93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94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95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96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97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98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99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00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01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02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03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04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05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06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07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08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09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10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11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12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13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14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15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16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17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18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19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20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21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22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23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24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25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26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27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28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29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30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31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32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33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34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35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36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37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38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39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40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41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42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43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44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45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46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47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48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49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50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51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52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53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54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55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56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57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58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59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60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61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62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63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64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65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66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67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68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69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70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71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72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73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74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75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76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77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78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79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80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81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82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83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84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85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86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87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88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89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90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91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92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93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94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95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96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97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398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399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00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01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02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03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04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05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06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07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08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09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10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11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12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13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14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15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16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17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18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19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20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21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22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23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24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25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26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27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28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29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30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31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32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33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34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35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36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37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38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39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40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41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42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43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44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45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46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47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48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49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50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51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52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53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54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55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56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57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58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59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60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61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62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63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64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65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466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467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68" name="Text Box 112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69" name="Text Box 113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70" name="Text Box 113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71" name="Text Box 113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72" name="Text Box 113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73" name="Text Box 114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74" name="Text Box 114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75" name="Text Box 114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76" name="Text Box 114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77" name="Text Box 115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78" name="Text Box 116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79" name="Text Box 116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80" name="Text Box 116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81" name="Text Box 117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82" name="Text Box 117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83" name="Text Box 117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84" name="Text Box 117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85" name="Text Box 117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86" name="Text Box 117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87" name="Text Box 117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88" name="Text Box 117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89" name="Text Box 117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90" name="Text Box 117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91" name="Text Box 118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92" name="Text Box 118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93" name="Text Box 118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94" name="Text Box 118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95" name="Text Box 118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96" name="Text Box 118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97" name="Text Box 11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498" name="Text Box 11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499" name="Text Box 118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00" name="Text Box 118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01" name="Text Box 119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02" name="Text Box 119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03" name="Text Box 119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04" name="Text Box 119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05" name="Text Box 119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06" name="Text Box 119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07" name="Text Box 119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08" name="Text Box 119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09" name="Text Box 119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10" name="Text Box 119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11" name="Text Box 12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12" name="Text Box 12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13" name="Text Box 120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14" name="Text Box 120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15" name="Text Box 12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16" name="Text Box 12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17" name="Text Box 12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18" name="Text Box 12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19" name="Text Box 12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20" name="Text Box 120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21" name="Text Box 121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22" name="Text Box 121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23" name="Text Box 121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24" name="Text Box 121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25" name="Text Box 121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26" name="Text Box 121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27" name="Text Box 121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28" name="Text Box 121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29" name="Text Box 121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30" name="Text Box 121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31" name="Text Box 122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32" name="Text Box 122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33" name="Text Box 122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34" name="Text Box 122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35" name="Text Box 122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36" name="Text Box 122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37" name="Text Box 122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38" name="Text Box 122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39" name="Text Box 122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40" name="Text Box 122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41" name="Text Box 123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42" name="Text Box 123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43" name="Text Box 123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44" name="Text Box 123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45" name="Text Box 123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46" name="Text Box 123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47" name="Text Box 123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48" name="Text Box 123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49" name="Text Box 123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50" name="Text Box 123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51" name="Text Box 124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52" name="Text Box 124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53" name="Text Box 124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54" name="Text Box 124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55" name="Text Box 124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56" name="Text Box 124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57" name="Text Box 124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58" name="Text Box 124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59" name="Text Box 124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60" name="Text Box 124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61" name="Text Box 125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62" name="Text Box 125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63" name="Text Box 125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64" name="Text Box 125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65" name="Text Box 125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66" name="Text Box 125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67" name="Text Box 125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68" name="Text Box 125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69" name="Text Box 125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70" name="Text Box 126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71" name="Text Box 126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72" name="Text Box 126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73" name="Text Box 126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74" name="Text Box 126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75" name="Text Box 126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76" name="Text Box 126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77" name="Text Box 126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78" name="Text Box 126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79" name="Text Box 126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80" name="Text Box 127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81" name="Text Box 127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82" name="Text Box 127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83" name="Text Box 127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84" name="Text Box 127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85" name="Text Box 127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86" name="Text Box 127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87" name="Text Box 127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88" name="Text Box 127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89" name="Text Box 127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90" name="Text Box 128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91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92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93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94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95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96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97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598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599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00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01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02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03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04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05" name="Text Box 13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06" name="Text Box 130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07" name="Text Box 131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08" name="Text Box 131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09" name="Text Box 131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10" name="Text Box 131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11" name="Text Box 131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12" name="Text Box 131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13" name="Text Box 131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14" name="Text Box 131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15" name="Text Box 131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16" name="Text Box 131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17" name="Text Box 132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18" name="Text Box 132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19" name="Text Box 132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20" name="Text Box 132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21" name="Text Box 132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22" name="Text Box 132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23" name="Text Box 132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24" name="Text Box 132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25" name="Text Box 132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26" name="Text Box 132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27" name="Text Box 133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28" name="Text Box 133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29" name="Text Box 133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30" name="Text Box 133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31" name="Text Box 134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32" name="Text Box 134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33" name="Text Box 134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34" name="Text Box 134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35" name="Text Box 134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36" name="Text Box 134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37" name="Text Box 135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38" name="Text Box 135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39" name="Text Box 135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40" name="Text Box 135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41" name="Text Box 135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42" name="Text Box 135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43" name="Text Box 136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44" name="Text Box 136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45" name="Text Box 136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46" name="Text Box 136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47" name="Text Box 136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48" name="Text Box 137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49" name="Text Box 137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50" name="Text Box 137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51" name="Text Box 137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52" name="Text Box 137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53" name="Text Box 137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54" name="Text Box 137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55" name="Text Box 138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56" name="Text Box 138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57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58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59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60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61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62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63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64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65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66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67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68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69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70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71" name="Text Box 13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72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73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74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75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76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77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78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79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80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81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82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83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84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85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86" name="Text Box 13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87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88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89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90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91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92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93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94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95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96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97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698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699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00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01" name="Text Box 113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02" name="Text Box 113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03" name="Text Box 113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04" name="Text Box 114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05" name="Text Box 114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06" name="Text Box 114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07" name="Text Box 114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08" name="Text Box 115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09" name="Text Box 116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10" name="Text Box 116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11" name="Text Box 116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12" name="Text Box 117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13" name="Text Box 117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14" name="Text Box 117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15" name="Text Box 117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16" name="Text Box 117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17" name="Text Box 117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18" name="Text Box 117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19" name="Text Box 117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20" name="Text Box 117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21" name="Text Box 117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22" name="Text Box 118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23" name="Text Box 118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24" name="Text Box 118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25" name="Text Box 118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26" name="Text Box 118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27" name="Text Box 118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28" name="Text Box 11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29" name="Text Box 11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30" name="Text Box 118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31" name="Text Box 118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32" name="Text Box 119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33" name="Text Box 119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34" name="Text Box 119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35" name="Text Box 119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36" name="Text Box 119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37" name="Text Box 119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38" name="Text Box 119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39" name="Text Box 119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40" name="Text Box 119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41" name="Text Box 119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42" name="Text Box 12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43" name="Text Box 12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44" name="Text Box 120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45" name="Text Box 120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46" name="Text Box 12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47" name="Text Box 12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48" name="Text Box 12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49" name="Text Box 12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50" name="Text Box 12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51" name="Text Box 120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52" name="Text Box 121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53" name="Text Box 121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54" name="Text Box 121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55" name="Text Box 121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56" name="Text Box 121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57" name="Text Box 121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58" name="Text Box 121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59" name="Text Box 121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60" name="Text Box 121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61" name="Text Box 121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62" name="Text Box 122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63" name="Text Box 122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64" name="Text Box 122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65" name="Text Box 122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66" name="Text Box 122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67" name="Text Box 122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68" name="Text Box 122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69" name="Text Box 122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70" name="Text Box 122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71" name="Text Box 122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72" name="Text Box 123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73" name="Text Box 123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74" name="Text Box 123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75" name="Text Box 123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76" name="Text Box 123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77" name="Text Box 123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78" name="Text Box 123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79" name="Text Box 123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80" name="Text Box 123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81" name="Text Box 123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82" name="Text Box 124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83" name="Text Box 124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84" name="Text Box 124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85" name="Text Box 124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86" name="Text Box 124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87" name="Text Box 124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88" name="Text Box 124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89" name="Text Box 124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90" name="Text Box 124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91" name="Text Box 124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92" name="Text Box 125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93" name="Text Box 125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94" name="Text Box 125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95" name="Text Box 125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96" name="Text Box 125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97" name="Text Box 125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798" name="Text Box 125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799" name="Text Box 125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00" name="Text Box 125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01" name="Text Box 126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02" name="Text Box 126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03" name="Text Box 126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04" name="Text Box 126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05" name="Text Box 126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06" name="Text Box 126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07" name="Text Box 126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08" name="Text Box 126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09" name="Text Box 126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10" name="Text Box 126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11" name="Text Box 127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12" name="Text Box 127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13" name="Text Box 127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14" name="Text Box 127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15" name="Text Box 127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16" name="Text Box 127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17" name="Text Box 127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18" name="Text Box 127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19" name="Text Box 127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20" name="Text Box 127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21" name="Text Box 128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22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23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24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25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26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27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28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29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30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31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32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33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34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35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36" name="Text Box 13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37" name="Text Box 130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38" name="Text Box 131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39" name="Text Box 131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40" name="Text Box 131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41" name="Text Box 131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42" name="Text Box 131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43" name="Text Box 131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44" name="Text Box 131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45" name="Text Box 131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46" name="Text Box 131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47" name="Text Box 131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48" name="Text Box 132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49" name="Text Box 132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50" name="Text Box 132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51" name="Text Box 132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52" name="Text Box 132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53" name="Text Box 132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54" name="Text Box 132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55" name="Text Box 132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56" name="Text Box 132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57" name="Text Box 132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58" name="Text Box 133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59" name="Text Box 133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60" name="Text Box 133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61" name="Text Box 133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62" name="Text Box 134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63" name="Text Box 134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64" name="Text Box 134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65" name="Text Box 134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66" name="Text Box 134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67" name="Text Box 134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68" name="Text Box 135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69" name="Text Box 135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70" name="Text Box 135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71" name="Text Box 135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72" name="Text Box 135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73" name="Text Box 135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74" name="Text Box 136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75" name="Text Box 136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76" name="Text Box 136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77" name="Text Box 136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78" name="Text Box 136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79" name="Text Box 137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80" name="Text Box 137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81" name="Text Box 137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82" name="Text Box 137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83" name="Text Box 137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84" name="Text Box 137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85" name="Text Box 137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86" name="Text Box 138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87" name="Text Box 138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88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89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90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91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92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93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94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95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96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97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898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899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00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01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02" name="Text Box 13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03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04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05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06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07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08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09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10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11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12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13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14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15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16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17" name="Text Box 13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18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19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20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21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22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23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24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25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26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51</xdr:row>
      <xdr:rowOff>0</xdr:rowOff>
    </xdr:from>
    <xdr:to>
      <xdr:col>8</xdr:col>
      <xdr:colOff>523875</xdr:colOff>
      <xdr:row>51</xdr:row>
      <xdr:rowOff>171450</xdr:rowOff>
    </xdr:to>
    <xdr:sp macro="" textlink="">
      <xdr:nvSpPr>
        <xdr:cNvPr id="927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28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48</xdr:row>
      <xdr:rowOff>190500</xdr:rowOff>
    </xdr:from>
    <xdr:to>
      <xdr:col>8</xdr:col>
      <xdr:colOff>581025</xdr:colOff>
      <xdr:row>49</xdr:row>
      <xdr:rowOff>142875</xdr:rowOff>
    </xdr:to>
    <xdr:sp macro="" textlink="">
      <xdr:nvSpPr>
        <xdr:cNvPr id="929" name="Text Box 1305"/>
        <xdr:cNvSpPr txBox="1">
          <a:spLocks noChangeArrowheads="1"/>
        </xdr:cNvSpPr>
      </xdr:nvSpPr>
      <xdr:spPr bwMode="auto">
        <a:xfrm>
          <a:off x="8458200" y="102679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51</xdr:row>
      <xdr:rowOff>0</xdr:rowOff>
    </xdr:from>
    <xdr:to>
      <xdr:col>8</xdr:col>
      <xdr:colOff>180975</xdr:colOff>
      <xdr:row>51</xdr:row>
      <xdr:rowOff>171450</xdr:rowOff>
    </xdr:to>
    <xdr:sp macro="" textlink="">
      <xdr:nvSpPr>
        <xdr:cNvPr id="930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31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32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33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34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35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36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37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38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39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40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41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42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43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44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45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46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47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48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49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50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51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52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53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54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55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56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57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58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59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60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61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62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63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64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65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66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67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68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69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70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71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72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73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74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75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76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77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78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79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80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81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82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83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84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85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86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87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88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89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90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91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92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93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94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95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96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97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998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999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00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01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02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03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04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05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06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07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08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09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10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11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12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13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14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15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16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17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18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19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20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21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22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23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24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25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26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27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28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29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30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31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32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33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34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35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36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37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38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39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40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41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42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43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44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45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46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47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48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49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50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51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52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53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54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55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56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57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58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59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60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61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62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63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64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65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66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67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68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69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70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71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72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73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74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75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76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77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78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79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80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81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82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83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84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85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86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87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88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89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90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91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92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93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94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95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96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97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098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099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00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01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02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03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04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05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06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07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08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09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10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11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12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13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14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15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16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17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18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19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20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21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22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23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24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25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26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27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28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29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30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31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32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33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34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35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36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37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38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39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40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41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42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43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44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45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46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47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48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49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50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51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52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53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54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55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56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57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58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59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60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61" name="Text Box 11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62" name="Text Box 113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63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64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65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66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67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68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69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70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71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72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73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74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75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76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77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78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79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80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81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82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83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84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85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86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87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88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89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90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91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92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93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94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95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96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97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198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199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00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01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02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03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04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05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06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07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08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09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10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11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12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13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14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15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16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17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18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19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20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21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22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23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24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25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26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27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28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29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30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31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32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33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34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35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36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37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38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39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40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41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42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43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44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45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46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47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48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49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50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51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52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53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54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55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56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57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58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59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60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61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62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63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64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65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66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67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68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69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70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71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72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73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74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75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76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77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78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79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80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81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82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83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84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85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86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87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88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89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90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91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92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93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94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95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96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297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98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299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00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01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02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03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04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05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06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07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08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09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10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11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12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13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14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15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16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17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18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19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20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21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22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23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24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25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26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27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28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29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30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31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32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33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34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35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36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37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38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39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40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41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42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43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44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45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46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47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48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49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50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51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52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53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54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55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56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57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58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59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60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61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62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63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64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65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66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67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68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69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70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71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72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73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74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75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76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77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78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79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80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81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82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83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84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85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86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87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88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89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90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91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92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93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94" name="Text Box 11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95" name="Text Box 113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96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97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398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399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00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01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02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03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04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05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06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07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08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09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10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11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12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13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14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15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16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17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18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19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20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21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22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23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24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25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26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27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28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29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30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31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32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33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34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35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36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37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38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39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40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41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42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43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44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45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46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47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48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49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50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51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52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53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54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55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56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57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58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59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60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61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62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63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64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65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66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67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68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69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70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71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72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73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74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75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76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77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78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79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80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81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82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83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84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85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86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87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88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89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90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91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92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93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94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95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96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97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498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499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00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01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02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03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04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05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06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07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08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09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10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11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12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13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14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15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16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17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18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19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20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21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22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23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24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25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26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27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28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29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30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31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32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33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34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35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36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37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38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39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40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41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42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43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44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45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46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47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48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49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50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51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52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53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54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55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56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57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58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59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60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61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62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63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64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65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66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67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68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69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70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71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72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73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74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75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76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77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78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79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80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81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82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8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8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8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8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8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8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8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9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9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9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9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9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9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9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97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598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599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00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01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02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03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04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05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06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07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08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09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10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11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12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1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1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1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1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1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1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1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2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2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2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2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2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2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2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27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28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29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30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31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32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33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34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35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36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37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38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39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40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41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42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43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44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45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46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47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48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49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50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51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52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53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54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55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56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57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58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59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60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61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62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63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64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65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66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67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68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69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70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71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72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73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74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75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76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77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78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79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80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81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82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83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84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85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86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87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88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89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90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91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92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93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94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95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96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97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698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699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00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01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02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03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04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05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06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07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08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09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10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11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12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13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14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15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16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17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18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19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20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21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22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23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24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25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26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27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28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29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30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31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32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33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34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35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36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37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38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39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40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41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42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43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44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45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46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47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48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49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50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51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52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53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54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55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56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57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58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59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60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61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62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63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64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65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66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67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68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69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70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71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72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73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74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75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76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77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78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79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80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81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82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83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84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85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86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87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88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89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90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91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92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93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94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95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96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97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798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799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00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01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02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03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04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05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06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07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08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09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10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11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12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1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1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1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1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1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1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1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2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2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2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2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2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2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2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27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28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29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30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31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32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33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34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35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36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37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38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39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40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41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42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4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4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4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4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4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4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4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5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5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5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5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5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5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5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57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58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59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60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61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62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63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64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65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66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67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68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69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70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71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72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73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74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75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76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77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78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79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80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81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82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83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84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85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86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87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88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89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90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91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92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93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94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95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96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97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898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899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00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01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02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03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04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05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06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07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08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09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10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11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12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13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14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15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16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17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18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19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20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21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22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23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24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25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26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27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28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29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30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31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32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33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34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35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36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37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38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39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40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41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42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43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44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45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46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47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48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49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50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51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52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53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54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55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56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57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58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59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60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61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62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63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64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65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66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67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68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69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70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71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72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73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74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75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76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77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78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79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80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81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82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83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84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85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86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87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88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89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90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91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92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93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94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95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96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97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1998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1999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00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01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02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03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04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05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06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07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08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09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10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11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12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13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14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15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16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17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18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19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20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21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22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23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24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25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26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27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28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29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30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31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32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33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34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35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36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37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38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39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40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41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42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4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4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4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4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4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4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4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5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5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5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5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5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5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5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57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58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59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60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61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62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63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64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65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66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67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68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69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70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71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72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7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7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7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7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7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7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7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8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8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8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8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8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8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8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87" name="Text Box 11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88" name="Text Box 113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89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90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91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92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93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94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95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096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97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98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099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00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01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02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03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04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05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06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07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08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09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10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11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12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13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14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15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16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17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18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19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20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21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22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23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24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25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26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27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28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29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30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31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32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33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34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35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36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37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38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39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40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41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42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43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44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45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46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47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48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49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50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51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52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53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54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55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56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57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58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59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60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61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62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63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64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65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66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67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68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69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70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71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72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73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74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75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76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77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78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79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80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81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82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83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84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85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86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87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88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89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90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91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92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93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94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95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96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97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198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199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00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01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02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03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04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05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06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07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08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09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10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11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12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13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14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15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16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17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18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19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20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21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22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23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24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25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26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27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28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29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30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31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32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33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34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35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36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37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38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39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40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41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42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43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44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45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46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47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48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49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50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51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52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53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54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55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56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57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58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59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60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61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62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63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64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65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66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67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68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69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70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71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72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73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74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75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76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77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78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79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80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81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82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83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84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85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86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87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88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89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90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91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92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93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94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95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96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97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298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299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00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01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02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03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04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05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06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07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08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09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10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11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12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13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14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15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16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17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18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19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20" name="Text Box 11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21" name="Text Box 113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22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23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24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25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26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27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28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29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30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31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32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33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34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35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36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37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38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39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40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41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42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43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44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45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46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47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48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49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50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51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52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53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54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55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56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57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58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59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60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61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62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63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64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65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66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67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68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69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70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71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72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73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74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75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76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77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78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79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80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81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82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83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84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85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86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87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88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89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90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91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92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93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94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95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96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97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398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399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00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01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02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03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04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05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06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07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08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09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10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11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12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13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14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15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16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17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18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19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20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21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22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23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24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25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26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27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28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29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30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31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32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33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34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35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36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37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38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39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40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41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42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4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4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4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4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4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4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4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5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5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5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5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5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5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5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57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58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59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60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61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62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63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64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65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66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67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68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69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70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71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72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73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74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75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76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77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78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79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80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81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82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83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84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85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86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87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88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89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90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91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92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93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94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95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96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97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498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499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00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01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02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03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04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05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06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07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08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09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10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11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12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13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14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15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16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17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18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19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20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21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22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23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24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25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26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27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28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29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30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31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32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33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34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35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36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37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38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39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40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41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42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43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44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45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46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47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48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49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50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51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52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53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54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55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56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57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58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59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60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61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62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63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64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65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66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67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68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69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70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71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72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73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74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75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76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77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78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79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80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81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82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83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84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85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86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87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88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89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90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91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92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93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94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95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96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97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598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599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00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01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02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03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04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05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06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07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08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09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10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11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12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13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14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15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16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17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18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19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20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21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22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23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24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25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26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27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28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29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30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31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32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33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34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35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36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37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38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39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40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41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42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43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44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45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46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47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48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49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50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51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52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53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54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55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56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57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58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59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60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61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62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63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64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65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66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67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68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69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70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71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72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73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74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75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76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77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78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79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80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81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82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83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84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85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86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87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88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89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90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91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92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93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94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95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96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97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698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699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00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01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02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03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04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05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06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07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08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09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10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11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12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13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14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15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16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17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18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19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20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21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22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23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24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25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26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27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28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29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30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31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32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33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34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35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36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37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38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39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40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41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42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43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44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45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46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47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48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49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50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51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52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53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54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55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56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57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58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59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60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61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62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63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64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65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66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67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68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69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70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71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72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73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74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75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76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53</xdr:row>
      <xdr:rowOff>0</xdr:rowOff>
    </xdr:from>
    <xdr:to>
      <xdr:col>8</xdr:col>
      <xdr:colOff>523875</xdr:colOff>
      <xdr:row>53</xdr:row>
      <xdr:rowOff>171450</xdr:rowOff>
    </xdr:to>
    <xdr:sp macro="" textlink="">
      <xdr:nvSpPr>
        <xdr:cNvPr id="2777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78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419100</xdr:colOff>
      <xdr:row>53</xdr:row>
      <xdr:rowOff>95250</xdr:rowOff>
    </xdr:from>
    <xdr:to>
      <xdr:col>8</xdr:col>
      <xdr:colOff>495300</xdr:colOff>
      <xdr:row>53</xdr:row>
      <xdr:rowOff>171450</xdr:rowOff>
    </xdr:to>
    <xdr:sp macro="" textlink="">
      <xdr:nvSpPr>
        <xdr:cNvPr id="2779" name="Text Box 1301"/>
        <xdr:cNvSpPr txBox="1">
          <a:spLocks noChangeArrowheads="1"/>
        </xdr:cNvSpPr>
      </xdr:nvSpPr>
      <xdr:spPr bwMode="auto">
        <a:xfrm>
          <a:off x="8372475" y="11344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80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59</xdr:row>
      <xdr:rowOff>0</xdr:rowOff>
    </xdr:from>
    <xdr:to>
      <xdr:col>8</xdr:col>
      <xdr:colOff>552450</xdr:colOff>
      <xdr:row>59</xdr:row>
      <xdr:rowOff>133350</xdr:rowOff>
    </xdr:to>
    <xdr:sp macro="" textlink="">
      <xdr:nvSpPr>
        <xdr:cNvPr id="2781" name="Text Box 1305"/>
        <xdr:cNvSpPr txBox="1">
          <a:spLocks noChangeArrowheads="1"/>
        </xdr:cNvSpPr>
      </xdr:nvSpPr>
      <xdr:spPr bwMode="auto">
        <a:xfrm>
          <a:off x="8429625" y="131540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53</xdr:row>
      <xdr:rowOff>0</xdr:rowOff>
    </xdr:from>
    <xdr:to>
      <xdr:col>8</xdr:col>
      <xdr:colOff>180975</xdr:colOff>
      <xdr:row>53</xdr:row>
      <xdr:rowOff>171450</xdr:rowOff>
    </xdr:to>
    <xdr:sp macro="" textlink="">
      <xdr:nvSpPr>
        <xdr:cNvPr id="2782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59</xdr:row>
      <xdr:rowOff>0</xdr:rowOff>
    </xdr:from>
    <xdr:to>
      <xdr:col>8</xdr:col>
      <xdr:colOff>552450</xdr:colOff>
      <xdr:row>59</xdr:row>
      <xdr:rowOff>133350</xdr:rowOff>
    </xdr:to>
    <xdr:sp macro="" textlink="">
      <xdr:nvSpPr>
        <xdr:cNvPr id="2783" name="Text Box 1305"/>
        <xdr:cNvSpPr txBox="1">
          <a:spLocks noChangeArrowheads="1"/>
        </xdr:cNvSpPr>
      </xdr:nvSpPr>
      <xdr:spPr bwMode="auto">
        <a:xfrm>
          <a:off x="8429625" y="131540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676275</xdr:colOff>
      <xdr:row>2</xdr:row>
      <xdr:rowOff>47625</xdr:rowOff>
    </xdr:from>
    <xdr:to>
      <xdr:col>9</xdr:col>
      <xdr:colOff>0</xdr:colOff>
      <xdr:row>6</xdr:row>
      <xdr:rowOff>123825</xdr:rowOff>
    </xdr:to>
    <xdr:sp macro="" textlink="">
      <xdr:nvSpPr>
        <xdr:cNvPr id="2784" name="Text Box 4"/>
        <xdr:cNvSpPr txBox="1">
          <a:spLocks noChangeArrowheads="1"/>
        </xdr:cNvSpPr>
      </xdr:nvSpPr>
      <xdr:spPr bwMode="auto">
        <a:xfrm>
          <a:off x="7086600" y="504825"/>
          <a:ext cx="31242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康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辉集团北京国际会议展览有限公司</a:t>
          </a:r>
          <a:endParaRPr lang="zh-CN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地址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 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北京市朝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阳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区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农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展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馆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南路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13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号瑞辰国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际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中心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15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层</a:t>
          </a:r>
          <a:endParaRPr lang="zh-CN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电话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 010-65877464</a:t>
          </a:r>
        </a:p>
        <a:p>
          <a:pPr algn="r" rtl="0">
            <a:defRPr sz="1000"/>
          </a:pP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FAX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010-65870596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邮编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:100125</a:t>
          </a:r>
        </a:p>
      </xdr:txBody>
    </xdr:sp>
    <xdr:clientData/>
  </xdr:twoCellAnchor>
  <xdr:twoCellAnchor editAs="oneCell">
    <xdr:from>
      <xdr:col>8</xdr:col>
      <xdr:colOff>476250</xdr:colOff>
      <xdr:row>60</xdr:row>
      <xdr:rowOff>0</xdr:rowOff>
    </xdr:from>
    <xdr:to>
      <xdr:col>8</xdr:col>
      <xdr:colOff>552450</xdr:colOff>
      <xdr:row>60</xdr:row>
      <xdr:rowOff>142875</xdr:rowOff>
    </xdr:to>
    <xdr:sp macro="" textlink="">
      <xdr:nvSpPr>
        <xdr:cNvPr id="2785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60</xdr:row>
      <xdr:rowOff>0</xdr:rowOff>
    </xdr:from>
    <xdr:to>
      <xdr:col>8</xdr:col>
      <xdr:colOff>552450</xdr:colOff>
      <xdr:row>60</xdr:row>
      <xdr:rowOff>142875</xdr:rowOff>
    </xdr:to>
    <xdr:sp macro="" textlink="">
      <xdr:nvSpPr>
        <xdr:cNvPr id="2786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60</xdr:row>
      <xdr:rowOff>0</xdr:rowOff>
    </xdr:from>
    <xdr:to>
      <xdr:col>8</xdr:col>
      <xdr:colOff>552450</xdr:colOff>
      <xdr:row>60</xdr:row>
      <xdr:rowOff>142875</xdr:rowOff>
    </xdr:to>
    <xdr:sp macro="" textlink="">
      <xdr:nvSpPr>
        <xdr:cNvPr id="2787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60</xdr:row>
      <xdr:rowOff>0</xdr:rowOff>
    </xdr:from>
    <xdr:to>
      <xdr:col>8</xdr:col>
      <xdr:colOff>552450</xdr:colOff>
      <xdr:row>60</xdr:row>
      <xdr:rowOff>142875</xdr:rowOff>
    </xdr:to>
    <xdr:sp macro="" textlink="">
      <xdr:nvSpPr>
        <xdr:cNvPr id="2788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60</xdr:row>
      <xdr:rowOff>0</xdr:rowOff>
    </xdr:from>
    <xdr:to>
      <xdr:col>8</xdr:col>
      <xdr:colOff>552450</xdr:colOff>
      <xdr:row>60</xdr:row>
      <xdr:rowOff>142875</xdr:rowOff>
    </xdr:to>
    <xdr:sp macro="" textlink="">
      <xdr:nvSpPr>
        <xdr:cNvPr id="2789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60</xdr:row>
      <xdr:rowOff>0</xdr:rowOff>
    </xdr:from>
    <xdr:to>
      <xdr:col>8</xdr:col>
      <xdr:colOff>552450</xdr:colOff>
      <xdr:row>60</xdr:row>
      <xdr:rowOff>142875</xdr:rowOff>
    </xdr:to>
    <xdr:sp macro="" textlink="">
      <xdr:nvSpPr>
        <xdr:cNvPr id="2790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60</xdr:row>
      <xdr:rowOff>0</xdr:rowOff>
    </xdr:from>
    <xdr:to>
      <xdr:col>8</xdr:col>
      <xdr:colOff>552450</xdr:colOff>
      <xdr:row>60</xdr:row>
      <xdr:rowOff>142875</xdr:rowOff>
    </xdr:to>
    <xdr:sp macro="" textlink="">
      <xdr:nvSpPr>
        <xdr:cNvPr id="2791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60</xdr:row>
      <xdr:rowOff>0</xdr:rowOff>
    </xdr:from>
    <xdr:to>
      <xdr:col>8</xdr:col>
      <xdr:colOff>552450</xdr:colOff>
      <xdr:row>60</xdr:row>
      <xdr:rowOff>142875</xdr:rowOff>
    </xdr:to>
    <xdr:sp macro="" textlink="">
      <xdr:nvSpPr>
        <xdr:cNvPr id="2792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60</xdr:row>
      <xdr:rowOff>0</xdr:rowOff>
    </xdr:from>
    <xdr:to>
      <xdr:col>8</xdr:col>
      <xdr:colOff>552450</xdr:colOff>
      <xdr:row>60</xdr:row>
      <xdr:rowOff>142875</xdr:rowOff>
    </xdr:to>
    <xdr:sp macro="" textlink="">
      <xdr:nvSpPr>
        <xdr:cNvPr id="2793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45</xdr:row>
      <xdr:rowOff>190500</xdr:rowOff>
    </xdr:from>
    <xdr:to>
      <xdr:col>8</xdr:col>
      <xdr:colOff>581025</xdr:colOff>
      <xdr:row>46</xdr:row>
      <xdr:rowOff>142875</xdr:rowOff>
    </xdr:to>
    <xdr:sp macro="" textlink="">
      <xdr:nvSpPr>
        <xdr:cNvPr id="2794" name="Text Box 1305"/>
        <xdr:cNvSpPr txBox="1">
          <a:spLocks noChangeArrowheads="1"/>
        </xdr:cNvSpPr>
      </xdr:nvSpPr>
      <xdr:spPr bwMode="auto">
        <a:xfrm>
          <a:off x="8458200" y="9601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view="pageBreakPreview" topLeftCell="A25" zoomScaleNormal="100" zoomScaleSheetLayoutView="100" workbookViewId="0">
      <selection activeCell="E70" sqref="E70"/>
    </sheetView>
  </sheetViews>
  <sheetFormatPr defaultRowHeight="15.75"/>
  <cols>
    <col min="1" max="1" width="6.75" style="35" customWidth="1"/>
    <col min="2" max="2" width="11.75" style="35" customWidth="1"/>
    <col min="3" max="3" width="11.375" style="35" customWidth="1"/>
    <col min="4" max="4" width="24.5" style="36" customWidth="1"/>
    <col min="5" max="5" width="12.5" style="37" customWidth="1"/>
    <col min="6" max="6" width="10.375" style="38" customWidth="1"/>
    <col min="7" max="7" width="6.875" style="35" customWidth="1"/>
    <col min="8" max="8" width="20.25" style="37" customWidth="1"/>
    <col min="9" max="9" width="29.625" style="36" bestFit="1" customWidth="1"/>
    <col min="10" max="16384" width="9" style="14"/>
  </cols>
  <sheetData>
    <row r="1" spans="1:9" ht="22.5">
      <c r="A1" s="67" t="s">
        <v>111</v>
      </c>
      <c r="B1" s="67"/>
      <c r="C1" s="67"/>
      <c r="D1" s="67"/>
      <c r="E1" s="67"/>
      <c r="F1" s="67"/>
      <c r="G1" s="67"/>
      <c r="H1" s="67"/>
      <c r="I1" s="67"/>
    </row>
    <row r="2" spans="1:9" s="21" customFormat="1">
      <c r="A2" s="68">
        <v>43371</v>
      </c>
      <c r="B2" s="68"/>
      <c r="C2" s="68"/>
      <c r="D2" s="68"/>
      <c r="E2" s="68"/>
      <c r="F2" s="68"/>
      <c r="G2" s="68"/>
      <c r="H2" s="68"/>
      <c r="I2" s="68"/>
    </row>
    <row r="3" spans="1:9" s="21" customFormat="1">
      <c r="A3" s="1"/>
      <c r="B3" s="1"/>
      <c r="C3" s="1"/>
      <c r="D3" s="2"/>
      <c r="G3" s="1"/>
      <c r="H3" s="8"/>
      <c r="I3" s="9"/>
    </row>
    <row r="4" spans="1:9" s="21" customFormat="1">
      <c r="A4" s="3" t="s">
        <v>9</v>
      </c>
      <c r="B4" s="3"/>
      <c r="C4" s="4"/>
      <c r="D4" s="2"/>
      <c r="G4" s="1"/>
      <c r="H4" s="8"/>
      <c r="I4" s="10"/>
    </row>
    <row r="5" spans="1:9" s="21" customFormat="1">
      <c r="A5" s="1"/>
      <c r="B5" s="1"/>
      <c r="C5" s="1"/>
      <c r="D5" s="2"/>
      <c r="G5" s="1"/>
      <c r="H5" s="8"/>
      <c r="I5" s="10"/>
    </row>
    <row r="6" spans="1:9" s="21" customFormat="1">
      <c r="A6" s="5" t="s">
        <v>10</v>
      </c>
      <c r="B6" s="1"/>
      <c r="C6" s="1"/>
      <c r="D6" s="2"/>
      <c r="G6" s="1"/>
      <c r="H6" s="8"/>
      <c r="I6" s="10"/>
    </row>
    <row r="7" spans="1:9" s="21" customFormat="1">
      <c r="A7" s="1"/>
      <c r="B7" s="1"/>
      <c r="C7" s="1"/>
      <c r="D7" s="2"/>
      <c r="G7" s="1"/>
      <c r="H7" s="8"/>
      <c r="I7" s="10"/>
    </row>
    <row r="8" spans="1:9" s="21" customFormat="1">
      <c r="A8" s="1" t="s">
        <v>12</v>
      </c>
      <c r="B8" s="1"/>
      <c r="C8" s="1"/>
      <c r="D8" s="1"/>
      <c r="E8" s="1"/>
      <c r="F8" s="1"/>
      <c r="G8" s="1"/>
    </row>
    <row r="9" spans="1:9" s="21" customFormat="1">
      <c r="A9" s="1"/>
      <c r="B9" s="1"/>
      <c r="C9" s="1"/>
      <c r="D9" s="2"/>
      <c r="E9" s="1"/>
      <c r="F9" s="8"/>
      <c r="G9" s="10"/>
    </row>
    <row r="10" spans="1:9" s="21" customFormat="1">
      <c r="A10" s="6"/>
      <c r="D10" s="6"/>
      <c r="E10" s="6" t="s">
        <v>13</v>
      </c>
      <c r="F10" s="40" t="s">
        <v>70</v>
      </c>
      <c r="G10" s="7"/>
      <c r="H10" s="7"/>
    </row>
    <row r="11" spans="1:9" s="21" customFormat="1">
      <c r="A11" s="6"/>
      <c r="D11" s="6"/>
      <c r="E11" s="6" t="s">
        <v>14</v>
      </c>
      <c r="F11" s="69">
        <f>H65</f>
        <v>1066168.3529514561</v>
      </c>
      <c r="G11" s="69"/>
      <c r="H11" s="69"/>
    </row>
    <row r="12" spans="1:9" s="21" customFormat="1">
      <c r="A12" s="1"/>
      <c r="B12" s="1"/>
      <c r="C12" s="1"/>
      <c r="D12" s="2"/>
      <c r="E12" s="1"/>
      <c r="I12" s="9" t="s">
        <v>11</v>
      </c>
    </row>
    <row r="13" spans="1:9" s="21" customFormat="1">
      <c r="A13" s="22" t="s">
        <v>0</v>
      </c>
      <c r="B13" s="70" t="s">
        <v>1</v>
      </c>
      <c r="C13" s="71"/>
      <c r="D13" s="72"/>
      <c r="E13" s="23" t="s">
        <v>16</v>
      </c>
      <c r="F13" s="24" t="s">
        <v>2</v>
      </c>
      <c r="G13" s="24" t="s">
        <v>3</v>
      </c>
      <c r="H13" s="25" t="s">
        <v>4</v>
      </c>
      <c r="I13" s="24" t="s">
        <v>5</v>
      </c>
    </row>
    <row r="14" spans="1:9" s="77" customFormat="1" ht="27.75" customHeight="1">
      <c r="A14" s="58" t="s">
        <v>17</v>
      </c>
      <c r="B14" s="73" t="s">
        <v>18</v>
      </c>
      <c r="C14" s="74"/>
      <c r="D14" s="44" t="s">
        <v>54</v>
      </c>
      <c r="E14" s="75">
        <v>3416.5</v>
      </c>
      <c r="F14" s="45" t="s">
        <v>19</v>
      </c>
      <c r="G14" s="45">
        <v>106</v>
      </c>
      <c r="H14" s="75">
        <f>E14*G14</f>
        <v>362149</v>
      </c>
      <c r="I14" s="76" t="s">
        <v>38</v>
      </c>
    </row>
    <row r="15" spans="1:9" s="26" customFormat="1">
      <c r="A15" s="59"/>
      <c r="B15" s="61" t="s">
        <v>6</v>
      </c>
      <c r="C15" s="61"/>
      <c r="D15" s="61"/>
      <c r="E15" s="61"/>
      <c r="F15" s="61"/>
      <c r="G15" s="61"/>
      <c r="H15" s="27">
        <f>SUM(H14:H14)</f>
        <v>362149</v>
      </c>
      <c r="I15" s="28"/>
    </row>
    <row r="16" spans="1:9" s="77" customFormat="1">
      <c r="A16" s="58" t="s">
        <v>20</v>
      </c>
      <c r="B16" s="65" t="s">
        <v>64</v>
      </c>
      <c r="C16" s="49" t="s">
        <v>21</v>
      </c>
      <c r="D16" s="76" t="s">
        <v>56</v>
      </c>
      <c r="E16" s="75">
        <v>1100</v>
      </c>
      <c r="F16" s="45" t="s">
        <v>55</v>
      </c>
      <c r="G16" s="78">
        <v>55</v>
      </c>
      <c r="H16" s="75">
        <f>E16*G16</f>
        <v>60500</v>
      </c>
      <c r="I16" s="79" t="s">
        <v>72</v>
      </c>
    </row>
    <row r="17" spans="1:10" s="77" customFormat="1">
      <c r="A17" s="58"/>
      <c r="B17" s="66"/>
      <c r="C17" s="65" t="s">
        <v>71</v>
      </c>
      <c r="D17" s="83" t="s">
        <v>56</v>
      </c>
      <c r="E17" s="48">
        <v>1100</v>
      </c>
      <c r="F17" s="49" t="s">
        <v>55</v>
      </c>
      <c r="G17" s="78">
        <v>55</v>
      </c>
      <c r="H17" s="48">
        <f>E17*G17</f>
        <v>60500</v>
      </c>
      <c r="I17" s="79" t="s">
        <v>72</v>
      </c>
    </row>
    <row r="18" spans="1:10" s="77" customFormat="1">
      <c r="A18" s="58"/>
      <c r="B18" s="66"/>
      <c r="C18" s="80"/>
      <c r="D18" s="84"/>
      <c r="E18" s="48"/>
      <c r="F18" s="49"/>
      <c r="G18" s="78"/>
      <c r="H18" s="48">
        <v>-7274.45</v>
      </c>
      <c r="I18" s="79" t="s">
        <v>106</v>
      </c>
    </row>
    <row r="19" spans="1:10" s="77" customFormat="1">
      <c r="A19" s="58"/>
      <c r="B19" s="66"/>
      <c r="C19" s="65" t="s">
        <v>76</v>
      </c>
      <c r="D19" s="83" t="s">
        <v>104</v>
      </c>
      <c r="E19" s="48">
        <v>531</v>
      </c>
      <c r="F19" s="49" t="s">
        <v>55</v>
      </c>
      <c r="G19" s="78">
        <v>55</v>
      </c>
      <c r="H19" s="48">
        <f>E19*G19</f>
        <v>29205</v>
      </c>
      <c r="I19" s="81"/>
    </row>
    <row r="20" spans="1:10" s="77" customFormat="1">
      <c r="A20" s="58"/>
      <c r="B20" s="66"/>
      <c r="C20" s="80"/>
      <c r="D20" s="84"/>
      <c r="E20" s="48"/>
      <c r="F20" s="49"/>
      <c r="G20" s="78"/>
      <c r="H20" s="48">
        <v>-1815</v>
      </c>
      <c r="I20" s="81" t="s">
        <v>106</v>
      </c>
    </row>
    <row r="21" spans="1:10" s="77" customFormat="1">
      <c r="A21" s="58"/>
      <c r="B21" s="66"/>
      <c r="C21" s="65" t="s">
        <v>77</v>
      </c>
      <c r="D21" s="83" t="s">
        <v>105</v>
      </c>
      <c r="E21" s="48">
        <v>816.81809999999996</v>
      </c>
      <c r="F21" s="49" t="s">
        <v>55</v>
      </c>
      <c r="G21" s="78">
        <v>55</v>
      </c>
      <c r="H21" s="48">
        <f>E21*G21</f>
        <v>44924.995499999997</v>
      </c>
      <c r="I21" s="82"/>
    </row>
    <row r="22" spans="1:10" s="77" customFormat="1">
      <c r="A22" s="58"/>
      <c r="B22" s="47"/>
      <c r="C22" s="80"/>
      <c r="D22" s="84"/>
      <c r="E22" s="48"/>
      <c r="F22" s="49"/>
      <c r="G22" s="78"/>
      <c r="H22" s="48">
        <v>-2542.92</v>
      </c>
      <c r="I22" s="81" t="s">
        <v>107</v>
      </c>
    </row>
    <row r="23" spans="1:10" s="26" customFormat="1" ht="16.5" customHeight="1">
      <c r="A23" s="59"/>
      <c r="B23" s="61" t="s">
        <v>22</v>
      </c>
      <c r="C23" s="61"/>
      <c r="D23" s="61"/>
      <c r="E23" s="61"/>
      <c r="F23" s="61"/>
      <c r="G23" s="61"/>
      <c r="H23" s="29">
        <f>SUM(H16:H22)</f>
        <v>183497.62549999997</v>
      </c>
      <c r="I23" s="28"/>
      <c r="J23" s="11"/>
    </row>
    <row r="24" spans="1:10" s="85" customFormat="1" ht="20.25" customHeight="1">
      <c r="A24" s="63" t="s">
        <v>39</v>
      </c>
      <c r="B24" s="65" t="s">
        <v>65</v>
      </c>
      <c r="C24" s="65" t="s">
        <v>58</v>
      </c>
      <c r="D24" s="44" t="s">
        <v>57</v>
      </c>
      <c r="E24" s="75">
        <v>15000</v>
      </c>
      <c r="F24" s="45" t="s">
        <v>23</v>
      </c>
      <c r="G24" s="45">
        <v>3</v>
      </c>
      <c r="H24" s="46">
        <f>E24*G24</f>
        <v>45000</v>
      </c>
      <c r="I24" s="44" t="s">
        <v>40</v>
      </c>
    </row>
    <row r="25" spans="1:10" s="85" customFormat="1" ht="20.25" customHeight="1">
      <c r="A25" s="63"/>
      <c r="B25" s="66"/>
      <c r="C25" s="66"/>
      <c r="D25" s="44" t="s">
        <v>92</v>
      </c>
      <c r="E25" s="48">
        <v>300</v>
      </c>
      <c r="F25" s="45" t="s">
        <v>23</v>
      </c>
      <c r="G25" s="45">
        <v>15</v>
      </c>
      <c r="H25" s="46">
        <f>E25*G25</f>
        <v>4500</v>
      </c>
      <c r="I25" s="44" t="s">
        <v>96</v>
      </c>
    </row>
    <row r="26" spans="1:10" s="85" customFormat="1" ht="20.25" customHeight="1">
      <c r="A26" s="63"/>
      <c r="B26" s="66"/>
      <c r="C26" s="66"/>
      <c r="D26" s="85" t="s">
        <v>93</v>
      </c>
      <c r="E26" s="48">
        <v>300</v>
      </c>
      <c r="F26" s="45" t="s">
        <v>23</v>
      </c>
      <c r="G26" s="45">
        <v>15</v>
      </c>
      <c r="H26" s="46">
        <f t="shared" ref="H26" si="0">E26*G26</f>
        <v>4500</v>
      </c>
      <c r="I26" s="44" t="s">
        <v>94</v>
      </c>
    </row>
    <row r="27" spans="1:10" s="85" customFormat="1">
      <c r="A27" s="63"/>
      <c r="B27" s="66"/>
      <c r="C27" s="65" t="s">
        <v>67</v>
      </c>
      <c r="D27" s="44" t="s">
        <v>85</v>
      </c>
      <c r="E27" s="48">
        <v>150</v>
      </c>
      <c r="F27" s="49" t="s">
        <v>66</v>
      </c>
      <c r="G27" s="45">
        <v>118</v>
      </c>
      <c r="H27" s="46">
        <f>E27*G27</f>
        <v>17700</v>
      </c>
      <c r="I27" s="44"/>
    </row>
    <row r="28" spans="1:10" s="85" customFormat="1">
      <c r="A28" s="63"/>
      <c r="B28" s="66"/>
      <c r="C28" s="66"/>
      <c r="D28" s="44" t="s">
        <v>78</v>
      </c>
      <c r="E28" s="48">
        <v>90</v>
      </c>
      <c r="F28" s="49" t="s">
        <v>19</v>
      </c>
      <c r="G28" s="45">
        <v>117</v>
      </c>
      <c r="H28" s="46">
        <f t="shared" ref="H28:H36" si="1">E28*G28</f>
        <v>10530</v>
      </c>
      <c r="I28" s="44"/>
    </row>
    <row r="29" spans="1:10" s="85" customFormat="1">
      <c r="A29" s="63"/>
      <c r="B29" s="66"/>
      <c r="C29" s="66"/>
      <c r="D29" s="44" t="s">
        <v>86</v>
      </c>
      <c r="E29" s="48">
        <v>140</v>
      </c>
      <c r="F29" s="49" t="s">
        <v>19</v>
      </c>
      <c r="G29" s="45">
        <v>118</v>
      </c>
      <c r="H29" s="46">
        <f t="shared" si="1"/>
        <v>16520</v>
      </c>
      <c r="I29" s="44"/>
    </row>
    <row r="30" spans="1:10" s="85" customFormat="1">
      <c r="A30" s="63"/>
      <c r="B30" s="66"/>
      <c r="C30" s="66"/>
      <c r="D30" s="44" t="s">
        <v>59</v>
      </c>
      <c r="E30" s="48">
        <v>198</v>
      </c>
      <c r="F30" s="49" t="s">
        <v>19</v>
      </c>
      <c r="G30" s="45">
        <v>114</v>
      </c>
      <c r="H30" s="46">
        <f t="shared" si="1"/>
        <v>22572</v>
      </c>
      <c r="I30" s="44" t="s">
        <v>41</v>
      </c>
    </row>
    <row r="31" spans="1:10" s="85" customFormat="1">
      <c r="A31" s="63"/>
      <c r="B31" s="66"/>
      <c r="C31" s="66"/>
      <c r="D31" s="44" t="s">
        <v>89</v>
      </c>
      <c r="E31" s="48">
        <v>290</v>
      </c>
      <c r="F31" s="49" t="s">
        <v>19</v>
      </c>
      <c r="G31" s="45">
        <v>113</v>
      </c>
      <c r="H31" s="46">
        <f t="shared" si="1"/>
        <v>32770</v>
      </c>
      <c r="I31" s="44"/>
    </row>
    <row r="32" spans="1:10" s="85" customFormat="1">
      <c r="A32" s="63"/>
      <c r="B32" s="66"/>
      <c r="C32" s="66"/>
      <c r="D32" s="44" t="s">
        <v>91</v>
      </c>
      <c r="E32" s="48">
        <v>98</v>
      </c>
      <c r="F32" s="49" t="s">
        <v>19</v>
      </c>
      <c r="G32" s="45">
        <v>37</v>
      </c>
      <c r="H32" s="46">
        <f t="shared" si="1"/>
        <v>3626</v>
      </c>
      <c r="I32" s="44"/>
    </row>
    <row r="33" spans="1:9" s="85" customFormat="1">
      <c r="A33" s="63"/>
      <c r="B33" s="66"/>
      <c r="C33" s="66"/>
      <c r="D33" s="44" t="s">
        <v>90</v>
      </c>
      <c r="E33" s="48">
        <v>120</v>
      </c>
      <c r="F33" s="49" t="s">
        <v>19</v>
      </c>
      <c r="G33" s="45">
        <v>113</v>
      </c>
      <c r="H33" s="46">
        <f t="shared" si="1"/>
        <v>13560</v>
      </c>
      <c r="I33" s="44"/>
    </row>
    <row r="34" spans="1:9" s="85" customFormat="1">
      <c r="A34" s="63"/>
      <c r="B34" s="66"/>
      <c r="C34" s="66"/>
      <c r="D34" s="44" t="s">
        <v>102</v>
      </c>
      <c r="E34" s="48">
        <v>280</v>
      </c>
      <c r="F34" s="49" t="s">
        <v>19</v>
      </c>
      <c r="G34" s="45">
        <v>73</v>
      </c>
      <c r="H34" s="46">
        <f t="shared" ref="H34:H35" si="2">E34*G34</f>
        <v>20440</v>
      </c>
      <c r="I34" s="44"/>
    </row>
    <row r="35" spans="1:9" s="85" customFormat="1">
      <c r="A35" s="63"/>
      <c r="B35" s="66"/>
      <c r="C35" s="66"/>
      <c r="D35" s="44" t="s">
        <v>88</v>
      </c>
      <c r="E35" s="48">
        <v>95</v>
      </c>
      <c r="F35" s="49" t="s">
        <v>19</v>
      </c>
      <c r="G35" s="45">
        <v>118</v>
      </c>
      <c r="H35" s="46">
        <f t="shared" si="2"/>
        <v>11210</v>
      </c>
      <c r="I35" s="44"/>
    </row>
    <row r="36" spans="1:9" s="85" customFormat="1">
      <c r="A36" s="63"/>
      <c r="B36" s="66"/>
      <c r="C36" s="66"/>
      <c r="D36" s="44" t="s">
        <v>87</v>
      </c>
      <c r="E36" s="48">
        <v>80</v>
      </c>
      <c r="F36" s="49" t="s">
        <v>19</v>
      </c>
      <c r="G36" s="45">
        <v>118</v>
      </c>
      <c r="H36" s="46">
        <f t="shared" si="1"/>
        <v>9440</v>
      </c>
      <c r="I36" s="44"/>
    </row>
    <row r="37" spans="1:9" s="11" customFormat="1" ht="15.75" customHeight="1">
      <c r="A37" s="64"/>
      <c r="B37" s="61" t="s">
        <v>6</v>
      </c>
      <c r="C37" s="61"/>
      <c r="D37" s="61"/>
      <c r="E37" s="61"/>
      <c r="F37" s="61"/>
      <c r="G37" s="61"/>
      <c r="H37" s="27">
        <f>SUM(H24:H36)</f>
        <v>212368</v>
      </c>
      <c r="I37" s="30"/>
    </row>
    <row r="38" spans="1:9" s="85" customFormat="1" ht="19.5" customHeight="1">
      <c r="A38" s="62" t="s">
        <v>24</v>
      </c>
      <c r="B38" s="65" t="s">
        <v>65</v>
      </c>
      <c r="C38" s="65" t="s">
        <v>24</v>
      </c>
      <c r="D38" s="44" t="s">
        <v>42</v>
      </c>
      <c r="E38" s="75">
        <v>211</v>
      </c>
      <c r="F38" s="45" t="s">
        <v>19</v>
      </c>
      <c r="G38" s="45">
        <v>118</v>
      </c>
      <c r="H38" s="46">
        <f>E38*G38</f>
        <v>24898</v>
      </c>
      <c r="I38" s="44" t="s">
        <v>49</v>
      </c>
    </row>
    <row r="39" spans="1:9" s="85" customFormat="1" ht="19.5" customHeight="1">
      <c r="A39" s="63"/>
      <c r="B39" s="66"/>
      <c r="C39" s="66"/>
      <c r="D39" s="44" t="s">
        <v>83</v>
      </c>
      <c r="E39" s="75">
        <v>108</v>
      </c>
      <c r="F39" s="45" t="s">
        <v>109</v>
      </c>
      <c r="G39" s="45">
        <v>3</v>
      </c>
      <c r="H39" s="46">
        <f t="shared" ref="H39:H45" si="3">E39*G39</f>
        <v>324</v>
      </c>
      <c r="I39" s="44" t="s">
        <v>84</v>
      </c>
    </row>
    <row r="40" spans="1:9" s="85" customFormat="1" ht="19.5" customHeight="1">
      <c r="A40" s="63"/>
      <c r="B40" s="66"/>
      <c r="C40" s="66"/>
      <c r="D40" s="44" t="s">
        <v>43</v>
      </c>
      <c r="E40" s="75">
        <v>101.0087</v>
      </c>
      <c r="F40" s="45" t="s">
        <v>19</v>
      </c>
      <c r="G40" s="45">
        <v>115</v>
      </c>
      <c r="H40" s="46">
        <f t="shared" si="3"/>
        <v>11616.0005</v>
      </c>
      <c r="I40" s="44" t="s">
        <v>100</v>
      </c>
    </row>
    <row r="41" spans="1:9" s="85" customFormat="1" ht="19.5" customHeight="1">
      <c r="A41" s="63"/>
      <c r="B41" s="66"/>
      <c r="C41" s="66"/>
      <c r="D41" s="44" t="s">
        <v>44</v>
      </c>
      <c r="E41" s="75">
        <v>2107</v>
      </c>
      <c r="F41" s="45" t="s">
        <v>108</v>
      </c>
      <c r="G41" s="45">
        <v>4</v>
      </c>
      <c r="H41" s="46">
        <f t="shared" si="3"/>
        <v>8428</v>
      </c>
      <c r="I41" s="44"/>
    </row>
    <row r="42" spans="1:9" s="85" customFormat="1" ht="19.5" customHeight="1">
      <c r="A42" s="63"/>
      <c r="B42" s="66"/>
      <c r="C42" s="66"/>
      <c r="D42" s="44" t="s">
        <v>45</v>
      </c>
      <c r="E42" s="75">
        <v>1200</v>
      </c>
      <c r="F42" s="45" t="s">
        <v>108</v>
      </c>
      <c r="G42" s="45">
        <v>12</v>
      </c>
      <c r="H42" s="46">
        <f t="shared" si="3"/>
        <v>14400</v>
      </c>
      <c r="I42" s="44" t="s">
        <v>101</v>
      </c>
    </row>
    <row r="43" spans="1:9" s="85" customFormat="1" ht="19.5" customHeight="1">
      <c r="A43" s="63"/>
      <c r="B43" s="66"/>
      <c r="C43" s="66"/>
      <c r="D43" s="44" t="s">
        <v>46</v>
      </c>
      <c r="E43" s="75">
        <v>2007</v>
      </c>
      <c r="F43" s="45" t="s">
        <v>108</v>
      </c>
      <c r="G43" s="45">
        <v>12</v>
      </c>
      <c r="H43" s="46">
        <f t="shared" si="3"/>
        <v>24084</v>
      </c>
      <c r="I43" s="44"/>
    </row>
    <row r="44" spans="1:9" s="85" customFormat="1" ht="19.5" customHeight="1">
      <c r="A44" s="63"/>
      <c r="B44" s="66"/>
      <c r="C44" s="66"/>
      <c r="D44" s="44" t="s">
        <v>47</v>
      </c>
      <c r="E44" s="75">
        <v>1300</v>
      </c>
      <c r="F44" s="45" t="s">
        <v>108</v>
      </c>
      <c r="G44" s="45">
        <v>12</v>
      </c>
      <c r="H44" s="46">
        <f t="shared" si="3"/>
        <v>15600</v>
      </c>
      <c r="I44" s="44" t="s">
        <v>50</v>
      </c>
    </row>
    <row r="45" spans="1:9" s="85" customFormat="1" ht="19.5" customHeight="1">
      <c r="A45" s="63"/>
      <c r="B45" s="66"/>
      <c r="C45" s="66"/>
      <c r="D45" s="44" t="s">
        <v>48</v>
      </c>
      <c r="E45" s="75">
        <v>1822</v>
      </c>
      <c r="F45" s="45" t="s">
        <v>108</v>
      </c>
      <c r="G45" s="45">
        <v>12</v>
      </c>
      <c r="H45" s="46">
        <f t="shared" si="3"/>
        <v>21864</v>
      </c>
      <c r="I45" s="44"/>
    </row>
    <row r="46" spans="1:9" s="11" customFormat="1">
      <c r="A46" s="64"/>
      <c r="B46" s="61" t="s">
        <v>6</v>
      </c>
      <c r="C46" s="61"/>
      <c r="D46" s="61"/>
      <c r="E46" s="61"/>
      <c r="F46" s="61"/>
      <c r="G46" s="61"/>
      <c r="H46" s="27">
        <f>SUM(H38:H45)</f>
        <v>121214.00049999999</v>
      </c>
      <c r="I46" s="31"/>
    </row>
    <row r="47" spans="1:9" s="85" customFormat="1" ht="19.5" customHeight="1">
      <c r="A47" s="62" t="s">
        <v>26</v>
      </c>
      <c r="B47" s="65" t="s">
        <v>27</v>
      </c>
      <c r="C47" s="45" t="s">
        <v>60</v>
      </c>
      <c r="D47" s="44" t="s">
        <v>52</v>
      </c>
      <c r="E47" s="75">
        <v>600</v>
      </c>
      <c r="F47" s="45" t="s">
        <v>25</v>
      </c>
      <c r="G47" s="45">
        <v>15</v>
      </c>
      <c r="H47" s="46">
        <f>E47*G47</f>
        <v>9000</v>
      </c>
      <c r="I47" s="44" t="s">
        <v>73</v>
      </c>
    </row>
    <row r="48" spans="1:9" s="85" customFormat="1" ht="19.5" customHeight="1">
      <c r="A48" s="63"/>
      <c r="B48" s="80"/>
      <c r="C48" s="45" t="s">
        <v>60</v>
      </c>
      <c r="D48" s="44" t="s">
        <v>51</v>
      </c>
      <c r="E48" s="75">
        <v>250</v>
      </c>
      <c r="F48" s="45" t="s">
        <v>25</v>
      </c>
      <c r="G48" s="45">
        <v>9</v>
      </c>
      <c r="H48" s="46">
        <f>E48*G48</f>
        <v>2250</v>
      </c>
      <c r="I48" s="44" t="s">
        <v>74</v>
      </c>
    </row>
    <row r="49" spans="1:9" s="11" customFormat="1">
      <c r="A49" s="64"/>
      <c r="B49" s="61" t="s">
        <v>22</v>
      </c>
      <c r="C49" s="61"/>
      <c r="D49" s="61"/>
      <c r="E49" s="61"/>
      <c r="F49" s="61"/>
      <c r="G49" s="61"/>
      <c r="H49" s="27">
        <f>SUM(H47:H48)</f>
        <v>11250</v>
      </c>
      <c r="I49" s="31"/>
    </row>
    <row r="50" spans="1:9" s="85" customFormat="1" ht="18.75" customHeight="1">
      <c r="A50" s="60" t="s">
        <v>28</v>
      </c>
      <c r="B50" s="45" t="s">
        <v>29</v>
      </c>
      <c r="C50" s="86" t="s">
        <v>33</v>
      </c>
      <c r="D50" s="86"/>
      <c r="E50" s="75">
        <v>600</v>
      </c>
      <c r="F50" s="45" t="s">
        <v>19</v>
      </c>
      <c r="G50" s="45">
        <v>21</v>
      </c>
      <c r="H50" s="46">
        <f>E50*G50</f>
        <v>12600</v>
      </c>
      <c r="I50" s="44" t="s">
        <v>95</v>
      </c>
    </row>
    <row r="51" spans="1:9" s="85" customFormat="1" ht="18.75" customHeight="1">
      <c r="A51" s="58"/>
      <c r="B51" s="45" t="s">
        <v>17</v>
      </c>
      <c r="C51" s="86" t="s">
        <v>30</v>
      </c>
      <c r="D51" s="86"/>
      <c r="E51" s="75">
        <v>3180</v>
      </c>
      <c r="F51" s="45" t="s">
        <v>19</v>
      </c>
      <c r="G51" s="45">
        <v>3</v>
      </c>
      <c r="H51" s="46">
        <f>E51*G51</f>
        <v>9540</v>
      </c>
      <c r="I51" s="44" t="s">
        <v>75</v>
      </c>
    </row>
    <row r="52" spans="1:9" s="85" customFormat="1" ht="24.75" customHeight="1">
      <c r="A52" s="58"/>
      <c r="B52" s="45" t="s">
        <v>31</v>
      </c>
      <c r="C52" s="86" t="s">
        <v>20</v>
      </c>
      <c r="D52" s="86"/>
      <c r="E52" s="75">
        <v>695</v>
      </c>
      <c r="F52" s="45" t="s">
        <v>19</v>
      </c>
      <c r="G52" s="45">
        <v>10</v>
      </c>
      <c r="H52" s="46">
        <f>E52*G52</f>
        <v>6950</v>
      </c>
      <c r="I52" s="87" t="s">
        <v>97</v>
      </c>
    </row>
    <row r="53" spans="1:9" s="11" customFormat="1">
      <c r="A53" s="59"/>
      <c r="B53" s="61" t="s">
        <v>6</v>
      </c>
      <c r="C53" s="61"/>
      <c r="D53" s="61"/>
      <c r="E53" s="61"/>
      <c r="F53" s="61"/>
      <c r="G53" s="61"/>
      <c r="H53" s="27">
        <f>SUM(H50:H52)</f>
        <v>29090</v>
      </c>
      <c r="I53" s="28"/>
    </row>
    <row r="54" spans="1:9" s="85" customFormat="1" ht="18.75" customHeight="1">
      <c r="A54" s="58" t="s">
        <v>53</v>
      </c>
      <c r="B54" s="65" t="s">
        <v>35</v>
      </c>
      <c r="C54" s="73" t="s">
        <v>32</v>
      </c>
      <c r="D54" s="74"/>
      <c r="E54" s="75">
        <v>24.016940000000002</v>
      </c>
      <c r="F54" s="45" t="s">
        <v>19</v>
      </c>
      <c r="G54" s="45">
        <v>118</v>
      </c>
      <c r="H54" s="46">
        <f t="shared" ref="H54:H59" si="4">E54*G54</f>
        <v>2833.99892</v>
      </c>
      <c r="I54" s="87"/>
    </row>
    <row r="55" spans="1:9" s="85" customFormat="1" ht="18.75" customHeight="1">
      <c r="A55" s="58"/>
      <c r="B55" s="66"/>
      <c r="C55" s="73" t="s">
        <v>103</v>
      </c>
      <c r="D55" s="74"/>
      <c r="E55" s="75"/>
      <c r="F55" s="45"/>
      <c r="G55" s="45"/>
      <c r="H55" s="46">
        <v>-160.41999999999999</v>
      </c>
      <c r="I55" s="87"/>
    </row>
    <row r="56" spans="1:9" s="85" customFormat="1" ht="18.75" customHeight="1">
      <c r="A56" s="58"/>
      <c r="B56" s="66" t="s">
        <v>68</v>
      </c>
      <c r="C56" s="73" t="s">
        <v>79</v>
      </c>
      <c r="D56" s="74"/>
      <c r="E56" s="75">
        <v>588</v>
      </c>
      <c r="F56" s="45" t="s">
        <v>55</v>
      </c>
      <c r="G56" s="45">
        <v>1</v>
      </c>
      <c r="H56" s="46">
        <f t="shared" si="4"/>
        <v>588</v>
      </c>
      <c r="I56" s="87" t="s">
        <v>80</v>
      </c>
    </row>
    <row r="57" spans="1:9" s="85" customFormat="1" ht="18.75" customHeight="1">
      <c r="A57" s="58"/>
      <c r="B57" s="66"/>
      <c r="C57" s="73" t="s">
        <v>79</v>
      </c>
      <c r="D57" s="74"/>
      <c r="E57" s="75">
        <v>598</v>
      </c>
      <c r="F57" s="45" t="s">
        <v>55</v>
      </c>
      <c r="G57" s="45">
        <v>1</v>
      </c>
      <c r="H57" s="46">
        <f t="shared" si="4"/>
        <v>598</v>
      </c>
      <c r="I57" s="87" t="s">
        <v>81</v>
      </c>
    </row>
    <row r="58" spans="1:9" s="85" customFormat="1" ht="18.75" customHeight="1">
      <c r="A58" s="58"/>
      <c r="B58" s="66"/>
      <c r="C58" s="73" t="s">
        <v>82</v>
      </c>
      <c r="D58" s="74"/>
      <c r="E58" s="75">
        <v>74.073599999999999</v>
      </c>
      <c r="F58" s="45" t="s">
        <v>110</v>
      </c>
      <c r="G58" s="45">
        <v>118</v>
      </c>
      <c r="H58" s="46">
        <f t="shared" si="4"/>
        <v>8740.6847999999991</v>
      </c>
      <c r="I58" s="87"/>
    </row>
    <row r="59" spans="1:9" s="85" customFormat="1" ht="18.75" customHeight="1">
      <c r="A59" s="58"/>
      <c r="B59" s="66"/>
      <c r="C59" s="73" t="s">
        <v>98</v>
      </c>
      <c r="D59" s="74"/>
      <c r="E59" s="75">
        <v>800</v>
      </c>
      <c r="F59" s="45" t="s">
        <v>69</v>
      </c>
      <c r="G59" s="45">
        <v>1</v>
      </c>
      <c r="H59" s="46">
        <f t="shared" si="4"/>
        <v>800</v>
      </c>
      <c r="I59" s="87"/>
    </row>
    <row r="60" spans="1:9" s="85" customFormat="1" ht="18.75" customHeight="1">
      <c r="A60" s="58"/>
      <c r="B60" s="80"/>
      <c r="C60" s="88" t="s">
        <v>99</v>
      </c>
      <c r="D60" s="89"/>
      <c r="E60" s="46">
        <v>500</v>
      </c>
      <c r="F60" s="90" t="s">
        <v>34</v>
      </c>
      <c r="G60" s="45">
        <v>1</v>
      </c>
      <c r="H60" s="46">
        <f>E60*G60</f>
        <v>500</v>
      </c>
      <c r="I60" s="91"/>
    </row>
    <row r="61" spans="1:9" s="11" customFormat="1">
      <c r="A61" s="59"/>
      <c r="B61" s="53" t="s">
        <v>6</v>
      </c>
      <c r="C61" s="53"/>
      <c r="D61" s="53"/>
      <c r="E61" s="53"/>
      <c r="F61" s="53"/>
      <c r="G61" s="53"/>
      <c r="H61" s="32">
        <f>SUM(H54:H60)</f>
        <v>13900.263719999999</v>
      </c>
      <c r="I61" s="33"/>
    </row>
    <row r="62" spans="1:9" ht="20.25" customHeight="1">
      <c r="A62" s="54" t="s">
        <v>7</v>
      </c>
      <c r="B62" s="55"/>
      <c r="C62" s="55"/>
      <c r="D62" s="55"/>
      <c r="E62" s="55"/>
      <c r="F62" s="55"/>
      <c r="G62" s="56"/>
      <c r="H62" s="17">
        <f>SUM(H61,H53,H49,H46,H37,H23,H15)</f>
        <v>933468.88971999998</v>
      </c>
      <c r="I62" s="34"/>
    </row>
    <row r="63" spans="1:9" ht="19.5" customHeight="1">
      <c r="A63" s="39" t="s">
        <v>36</v>
      </c>
      <c r="B63" s="57" t="s">
        <v>63</v>
      </c>
      <c r="C63" s="57"/>
      <c r="D63" s="57"/>
      <c r="E63" s="57"/>
      <c r="F63" s="57"/>
      <c r="G63" s="57"/>
      <c r="H63" s="12">
        <f>(H62-H53)*0.08</f>
        <v>72350.311177600001</v>
      </c>
      <c r="I63" s="43" t="s">
        <v>62</v>
      </c>
    </row>
    <row r="64" spans="1:9" ht="19.5" customHeight="1">
      <c r="A64" s="39" t="s">
        <v>15</v>
      </c>
      <c r="B64" s="57" t="s">
        <v>37</v>
      </c>
      <c r="C64" s="57"/>
      <c r="D64" s="57"/>
      <c r="E64" s="57"/>
      <c r="F64" s="57"/>
      <c r="G64" s="57"/>
      <c r="H64" s="12">
        <f>SUM(H62:H63)*0.06</f>
        <v>60349.152053856</v>
      </c>
      <c r="I64" s="13"/>
    </row>
    <row r="65" spans="1:9">
      <c r="A65" s="15"/>
      <c r="B65" s="15"/>
      <c r="C65" s="15"/>
      <c r="D65" s="16"/>
      <c r="E65" s="17"/>
      <c r="F65" s="18"/>
      <c r="G65" s="15" t="s">
        <v>8</v>
      </c>
      <c r="H65" s="19">
        <f>SUM(H62:H64)</f>
        <v>1066168.3529514561</v>
      </c>
      <c r="I65" s="20"/>
    </row>
    <row r="66" spans="1:9">
      <c r="A66" s="50" t="s">
        <v>61</v>
      </c>
      <c r="B66" s="51"/>
      <c r="C66" s="51"/>
      <c r="D66" s="51"/>
      <c r="E66" s="51"/>
      <c r="F66" s="51"/>
      <c r="G66" s="52"/>
      <c r="H66" s="41">
        <f>H65/107</f>
        <v>9964.1902144995893</v>
      </c>
      <c r="I66" s="42"/>
    </row>
  </sheetData>
  <mergeCells count="48">
    <mergeCell ref="A1:I1"/>
    <mergeCell ref="A2:I2"/>
    <mergeCell ref="F11:H11"/>
    <mergeCell ref="B13:D13"/>
    <mergeCell ref="A14:A15"/>
    <mergeCell ref="B14:C14"/>
    <mergeCell ref="B15:G15"/>
    <mergeCell ref="A16:A23"/>
    <mergeCell ref="B16:B21"/>
    <mergeCell ref="B23:G23"/>
    <mergeCell ref="A24:A37"/>
    <mergeCell ref="B24:B36"/>
    <mergeCell ref="C24:C26"/>
    <mergeCell ref="C27:C36"/>
    <mergeCell ref="B37:G37"/>
    <mergeCell ref="C17:C18"/>
    <mergeCell ref="C19:C20"/>
    <mergeCell ref="C21:C22"/>
    <mergeCell ref="D17:D18"/>
    <mergeCell ref="D19:D20"/>
    <mergeCell ref="D21:D22"/>
    <mergeCell ref="A38:A46"/>
    <mergeCell ref="B38:B45"/>
    <mergeCell ref="C38:C45"/>
    <mergeCell ref="B46:G46"/>
    <mergeCell ref="A47:A49"/>
    <mergeCell ref="B47:B48"/>
    <mergeCell ref="B49:G49"/>
    <mergeCell ref="A50:A53"/>
    <mergeCell ref="C50:D50"/>
    <mergeCell ref="C51:D51"/>
    <mergeCell ref="C52:D52"/>
    <mergeCell ref="B53:G53"/>
    <mergeCell ref="C57:D57"/>
    <mergeCell ref="A66:G66"/>
    <mergeCell ref="C60:D60"/>
    <mergeCell ref="B61:G61"/>
    <mergeCell ref="A62:G62"/>
    <mergeCell ref="B63:G63"/>
    <mergeCell ref="B64:G64"/>
    <mergeCell ref="A54:A61"/>
    <mergeCell ref="C54:D54"/>
    <mergeCell ref="B56:B60"/>
    <mergeCell ref="C56:D56"/>
    <mergeCell ref="C58:D58"/>
    <mergeCell ref="C59:D59"/>
    <mergeCell ref="B54:B55"/>
    <mergeCell ref="C55:D55"/>
  </mergeCells>
  <phoneticPr fontId="19" type="noConversion"/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呼伦贝尔线路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2015-12-29T04:03:43Z</cp:lastPrinted>
  <dcterms:created xsi:type="dcterms:W3CDTF">2006-09-13T11:21:51Z</dcterms:created>
  <dcterms:modified xsi:type="dcterms:W3CDTF">2018-09-28T04:51:29Z</dcterms:modified>
</cp:coreProperties>
</file>