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syche/Work/2021享道/报价/"/>
    </mc:Choice>
  </mc:AlternateContent>
  <xr:revisionPtr revIDLastSave="0" documentId="13_ncr:1_{DA4258E6-D377-194C-B7BC-25E8790DE843}" xr6:coauthVersionLast="47" xr6:coauthVersionMax="47" xr10:uidLastSave="{00000000-0000-0000-0000-000000000000}"/>
  <bookViews>
    <workbookView xWindow="860" yWindow="1100" windowWidth="27940" windowHeight="15840" xr2:uid="{1DC82465-EA76-474C-8B8A-D931C82B5B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M54" i="1" l="1"/>
  <c r="M53" i="1"/>
  <c r="M52" i="1"/>
  <c r="M51" i="1"/>
  <c r="M50" i="1"/>
  <c r="M49" i="1"/>
  <c r="M48" i="1"/>
  <c r="M47" i="1"/>
  <c r="M46" i="1"/>
  <c r="M45" i="1"/>
  <c r="M44" i="1"/>
  <c r="M43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K55" i="1" l="1"/>
  <c r="K56" i="1" s="1"/>
  <c r="K59" i="1" s="1"/>
  <c r="K60" i="1" s="1"/>
</calcChain>
</file>

<file path=xl/sharedStrings.xml><?xml version="1.0" encoding="utf-8"?>
<sst xmlns="http://schemas.openxmlformats.org/spreadsheetml/2006/main" count="285" uniqueCount="132">
  <si>
    <t>序号</t>
  </si>
  <si>
    <t>单位</t>
  </si>
  <si>
    <t>数量</t>
  </si>
  <si>
    <t>总计（元）</t>
  </si>
  <si>
    <t>增值税专用发票</t>
  </si>
  <si>
    <t>公司（加盖公章）</t>
  </si>
  <si>
    <t>日期</t>
  </si>
  <si>
    <t>上海赛可出行科技服务有限公司</t>
    <phoneticPr fontId="3" type="noConversion"/>
  </si>
  <si>
    <t>未税合计</t>
    <phoneticPr fontId="3" type="noConversion"/>
  </si>
  <si>
    <t>执行城市</t>
    <phoneticPr fontId="3" type="noConversion"/>
  </si>
  <si>
    <t xml:space="preserve">项目 </t>
    <phoneticPr fontId="3" type="noConversion"/>
  </si>
  <si>
    <t>联系电话</t>
    <phoneticPr fontId="3" type="noConversion"/>
  </si>
  <si>
    <t>产品名称</t>
    <phoneticPr fontId="3" type="noConversion"/>
  </si>
  <si>
    <t>细节描述（如有）</t>
    <phoneticPr fontId="3" type="noConversion"/>
  </si>
  <si>
    <t>采购方</t>
    <phoneticPr fontId="3" type="noConversion"/>
  </si>
  <si>
    <t>供应商</t>
    <phoneticPr fontId="3" type="noConversion"/>
  </si>
  <si>
    <t>上海</t>
    <phoneticPr fontId="3" type="noConversion"/>
  </si>
  <si>
    <t>2021享道出行年中大会</t>
    <phoneticPr fontId="3" type="noConversion"/>
  </si>
  <si>
    <t>上汽集团-享道出行年中大会项目报价</t>
    <phoneticPr fontId="3" type="noConversion"/>
  </si>
  <si>
    <t>创意设计</t>
    <phoneticPr fontId="3" type="noConversion"/>
  </si>
  <si>
    <t>设计费用</t>
    <phoneticPr fontId="3" type="noConversion"/>
  </si>
  <si>
    <t>搭建布置</t>
    <phoneticPr fontId="3" type="noConversion"/>
  </si>
  <si>
    <t>人工运输</t>
    <phoneticPr fontId="3" type="noConversion"/>
  </si>
  <si>
    <t>签到区</t>
    <phoneticPr fontId="3" type="noConversion"/>
  </si>
  <si>
    <t>背景板</t>
  </si>
  <si>
    <t>行架背板5*3m</t>
  </si>
  <si>
    <t>人工费</t>
  </si>
  <si>
    <t>含搭建及撤场2次</t>
  </si>
  <si>
    <t>LED</t>
  </si>
  <si>
    <t>人工运输（LED）</t>
  </si>
  <si>
    <t>人工搭建含运输</t>
  </si>
  <si>
    <t>视频主控切换拼接台 Hirender S3(主控）</t>
  </si>
  <si>
    <t>EXTRON   ISS506  Switcher  特技切换台</t>
  </si>
  <si>
    <t>苹果笔记本(PPT) Laptop</t>
  </si>
  <si>
    <t xml:space="preserve">无线手持式话筒 </t>
  </si>
  <si>
    <t>手持信号放大器</t>
  </si>
  <si>
    <t xml:space="preserve">数字调音台MADIS M32   Digital  Mixing Console </t>
  </si>
  <si>
    <t>笔记本电脑（播放音乐）Laptop</t>
  </si>
  <si>
    <t>音响专用信号电缆（线材）Signal &amp; Power Cables</t>
  </si>
  <si>
    <t>电脑切割灯  LED moving light   1000W Spot-Perfomance （面光灯）</t>
  </si>
  <si>
    <t>灯光控台</t>
  </si>
  <si>
    <t>TRUSS架300mm*300mm/300mm*400mm</t>
  </si>
  <si>
    <t>灯光专用电缆 （线材）Signal &amp; Power Cables</t>
  </si>
  <si>
    <t>对讲机</t>
  </si>
  <si>
    <t>视频师</t>
  </si>
  <si>
    <t>音响师</t>
  </si>
  <si>
    <t>灯光师</t>
  </si>
  <si>
    <t>设备往返运输费</t>
  </si>
  <si>
    <t>LED</t>
    <phoneticPr fontId="3" type="noConversion"/>
  </si>
  <si>
    <t>视频设备</t>
    <phoneticPr fontId="3" type="noConversion"/>
  </si>
  <si>
    <t>音响设备</t>
    <phoneticPr fontId="3" type="noConversion"/>
  </si>
  <si>
    <t>灯光设备</t>
    <phoneticPr fontId="3" type="noConversion"/>
  </si>
  <si>
    <t>其他</t>
    <phoneticPr fontId="3" type="noConversion"/>
  </si>
  <si>
    <t>AV设备</t>
    <phoneticPr fontId="3" type="noConversion"/>
  </si>
  <si>
    <t>平</t>
  </si>
  <si>
    <t>频率</t>
  </si>
  <si>
    <t xml:space="preserve">净单价（元） </t>
    <phoneticPr fontId="3" type="noConversion"/>
  </si>
  <si>
    <t>项</t>
  </si>
  <si>
    <t>人</t>
  </si>
  <si>
    <t>次</t>
  </si>
  <si>
    <t>场地租赁</t>
    <phoneticPr fontId="3" type="noConversion"/>
  </si>
  <si>
    <t>场地费</t>
  </si>
  <si>
    <t>酒店场租及相关服务费</t>
  </si>
  <si>
    <t>场</t>
  </si>
  <si>
    <t>车</t>
  </si>
  <si>
    <t>趟</t>
  </si>
  <si>
    <t>台</t>
  </si>
  <si>
    <t>套</t>
  </si>
  <si>
    <t>只</t>
  </si>
  <si>
    <t>批</t>
  </si>
  <si>
    <t>米</t>
  </si>
  <si>
    <t>物料</t>
    <phoneticPr fontId="3" type="noConversion"/>
  </si>
  <si>
    <t>现场物料</t>
    <phoneticPr fontId="3" type="noConversion"/>
  </si>
  <si>
    <t>证书</t>
  </si>
  <si>
    <t>证书外壳+内页 具体数量以实际为准</t>
  </si>
  <si>
    <t>三周年员工鲜花</t>
  </si>
  <si>
    <t>蛋糕</t>
  </si>
  <si>
    <t>易拉宝指示牌</t>
  </si>
  <si>
    <t>酒店指示牌</t>
  </si>
  <si>
    <t>手卡</t>
  </si>
  <si>
    <t>14.8*10.5 300g铜版纸</t>
  </si>
  <si>
    <t>椅背贴</t>
  </si>
  <si>
    <t>200mm*100mm，不干胶哑膜背胶</t>
  </si>
  <si>
    <t>麦套</t>
  </si>
  <si>
    <t>四方雪弗板，尺寸：6cm</t>
  </si>
  <si>
    <t>席位卡</t>
  </si>
  <si>
    <t>桌号签</t>
  </si>
  <si>
    <t>防疫物料</t>
  </si>
  <si>
    <t>口罩200个、洗手液2瓶</t>
  </si>
  <si>
    <t>工作餐</t>
  </si>
  <si>
    <t>个</t>
  </si>
  <si>
    <t>束</t>
  </si>
  <si>
    <t>张</t>
  </si>
  <si>
    <t>工作人员</t>
    <phoneticPr fontId="3" type="noConversion"/>
  </si>
  <si>
    <t>摄影摄像</t>
  </si>
  <si>
    <t>执行人员</t>
  </si>
  <si>
    <t>现场工作人员</t>
  </si>
  <si>
    <t>执行人员餐饮费</t>
  </si>
  <si>
    <t>兼职</t>
  </si>
  <si>
    <t>化妆师</t>
  </si>
  <si>
    <t>摄影师</t>
  </si>
  <si>
    <t>摄影师-活动当天拍摄服务</t>
  </si>
  <si>
    <t>摄像师</t>
  </si>
  <si>
    <t>摄像师-活动当天拍摄服务</t>
  </si>
  <si>
    <t>图片直播</t>
  </si>
  <si>
    <t>图片直播-活动当天（平台分享相册、修图师全程后期）</t>
  </si>
  <si>
    <t>颁奖视频</t>
  </si>
  <si>
    <t>开场视频剪辑</t>
  </si>
  <si>
    <t>3min</t>
  </si>
  <si>
    <t>15s视频剪辑</t>
  </si>
  <si>
    <t>后期视频剪辑</t>
  </si>
  <si>
    <t>天</t>
  </si>
  <si>
    <t>公司</t>
    <phoneticPr fontId="3" type="noConversion"/>
  </si>
  <si>
    <t>联系人</t>
    <phoneticPr fontId="3" type="noConversion"/>
  </si>
  <si>
    <t>联系地址</t>
    <phoneticPr fontId="3" type="noConversion"/>
  </si>
  <si>
    <t>执行时间</t>
    <phoneticPr fontId="3" type="noConversion"/>
  </si>
  <si>
    <t>暂定2021.8.21</t>
    <phoneticPr fontId="3" type="noConversion"/>
  </si>
  <si>
    <t>Invoice type 发票类型</t>
    <phoneticPr fontId="3" type="noConversion"/>
  </si>
  <si>
    <t>Tax rate  税点</t>
    <phoneticPr fontId="3" type="noConversion"/>
  </si>
  <si>
    <t>Tax fee  税费</t>
    <phoneticPr fontId="3" type="noConversion"/>
  </si>
  <si>
    <t xml:space="preserve">Total  含税总计  </t>
    <phoneticPr fontId="3" type="noConversion"/>
  </si>
  <si>
    <t>李青芝</t>
    <phoneticPr fontId="3" type="noConversion"/>
  </si>
  <si>
    <t>杨浦区国安路432号保辉国际大厦D座703B</t>
    <phoneticPr fontId="3" type="noConversion"/>
  </si>
  <si>
    <r>
      <t>18+14</t>
    </r>
    <r>
      <rPr>
        <sz val="12"/>
        <color rgb="FFFF0000"/>
        <rFont val="Microsoft YaHei Light"/>
        <family val="2"/>
        <charset val="134"/>
      </rPr>
      <t>+10</t>
    </r>
    <r>
      <rPr>
        <sz val="12"/>
        <color theme="1"/>
        <rFont val="Microsoft YaHei Light"/>
        <family val="2"/>
        <charset val="134"/>
      </rPr>
      <t>寸蛋糕定制</t>
    </r>
    <phoneticPr fontId="3" type="noConversion"/>
  </si>
  <si>
    <t>天</t>
    <phoneticPr fontId="3" type="noConversion"/>
  </si>
  <si>
    <t>这次颁奖视频是5个</t>
    <phoneticPr fontId="3" type="noConversion"/>
  </si>
  <si>
    <t>Service Charge</t>
    <phoneticPr fontId="3" type="noConversion"/>
  </si>
  <si>
    <t>发光星星胸牌</t>
    <phoneticPr fontId="3" type="noConversion"/>
  </si>
  <si>
    <t>份</t>
    <phoneticPr fontId="3" type="noConversion"/>
  </si>
  <si>
    <t>次</t>
    <phoneticPr fontId="3" type="noConversion"/>
  </si>
  <si>
    <t>现场工作人员工作餐</t>
    <phoneticPr fontId="3" type="noConversion"/>
  </si>
  <si>
    <t>康辉集团北京国际会议展览有限公司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</si>
</sst>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.00;[Red]&quot;¥&quot;\-#,##0.00"/>
    <numFmt numFmtId="177" formatCode="_ * #,##0.00_ ;_ * \-#,##0.00_ ;_ * &quot;-&quot;??_ ;_ @_ "/>
    <numFmt numFmtId="178" formatCode="_-[$€-2]* #,##0.0_-;\-[$€-2]* #,##0.0_-;_-[$€-2]* &quot;-&quot;??_-"/>
    <numFmt numFmtId="179" formatCode="0_ "/>
    <numFmt numFmtId="180" formatCode="0.00_);[Red]\(0.00\)"/>
    <numFmt numFmtId="181" formatCode="_ [$¥-804]* #,##0.00_ ;_ [$¥-804]* \-#,##0.00_ ;_ [$¥-804]* &quot;-&quot;??_ ;_ @_ "/>
  </numFmts>
  <fonts count="1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华文中宋"/>
      <family val="3"/>
      <charset val="134"/>
    </font>
    <font>
      <sz val="10"/>
      <color theme="1"/>
      <name val="华文中宋"/>
      <family val="3"/>
      <charset val="134"/>
    </font>
    <font>
      <b/>
      <sz val="10"/>
      <name val="华文中宋"/>
      <family val="3"/>
      <charset val="134"/>
    </font>
    <font>
      <b/>
      <sz val="10"/>
      <color rgb="FF000000"/>
      <name val="华文中宋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新細明體"/>
      <family val="1"/>
      <charset val="136"/>
    </font>
    <font>
      <b/>
      <sz val="12"/>
      <name val="Microsoft YaHei Light"/>
      <family val="2"/>
      <charset val="134"/>
    </font>
    <font>
      <b/>
      <sz val="12"/>
      <color theme="1"/>
      <name val="Microsoft YaHei Light"/>
      <family val="2"/>
      <charset val="134"/>
    </font>
    <font>
      <sz val="12"/>
      <name val="Microsoft YaHei Light"/>
      <family val="2"/>
      <charset val="134"/>
    </font>
    <font>
      <sz val="12"/>
      <color theme="1"/>
      <name val="Microsoft YaHei Light"/>
      <family val="2"/>
      <charset val="134"/>
    </font>
    <font>
      <b/>
      <sz val="18"/>
      <name val="Microsoft YaHei Light"/>
      <family val="2"/>
      <charset val="134"/>
    </font>
    <font>
      <b/>
      <sz val="22"/>
      <name val="Microsoft YaHei Light"/>
      <family val="2"/>
      <charset val="134"/>
    </font>
    <font>
      <sz val="12"/>
      <color rgb="FFFF0000"/>
      <name val="Microsoft YaHei Light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50CECE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178" fontId="1" fillId="0" borderId="0"/>
    <xf numFmtId="178" fontId="2" fillId="0" borderId="0">
      <alignment vertical="center"/>
    </xf>
    <xf numFmtId="178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9" fillId="0" borderId="0"/>
  </cellStyleXfs>
  <cellXfs count="74">
    <xf numFmtId="0" fontId="0" fillId="0" borderId="0" xfId="0">
      <alignment vertical="center"/>
    </xf>
    <xf numFmtId="0" fontId="5" fillId="0" borderId="0" xfId="0" applyFont="1">
      <alignment vertical="center"/>
    </xf>
    <xf numFmtId="178" fontId="4" fillId="0" borderId="4" xfId="2" applyNumberFormat="1" applyFont="1" applyFill="1" applyBorder="1" applyAlignment="1" applyProtection="1">
      <alignment vertical="center" wrapText="1"/>
      <protection locked="0"/>
    </xf>
    <xf numFmtId="178" fontId="4" fillId="0" borderId="0" xfId="2" applyNumberFormat="1" applyFont="1" applyFill="1" applyBorder="1" applyAlignment="1" applyProtection="1">
      <alignment vertical="center" wrapText="1"/>
      <protection locked="0"/>
    </xf>
    <xf numFmtId="178" fontId="7" fillId="0" borderId="0" xfId="2" applyNumberFormat="1" applyFont="1" applyFill="1" applyBorder="1" applyAlignment="1" applyProtection="1">
      <alignment vertical="center" wrapText="1"/>
      <protection locked="0"/>
    </xf>
    <xf numFmtId="179" fontId="7" fillId="0" borderId="0" xfId="2" applyNumberFormat="1" applyFont="1" applyFill="1" applyBorder="1" applyAlignment="1" applyProtection="1">
      <alignment horizontal="center" vertical="center" wrapText="1"/>
      <protection locked="0"/>
    </xf>
    <xf numFmtId="178" fontId="7" fillId="0" borderId="5" xfId="2" applyNumberFormat="1" applyFont="1" applyFill="1" applyBorder="1" applyAlignment="1" applyProtection="1">
      <alignment vertical="center" wrapText="1"/>
      <protection locked="0"/>
    </xf>
    <xf numFmtId="178" fontId="7" fillId="0" borderId="4" xfId="2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5" xfId="0" applyFont="1" applyFill="1" applyBorder="1" applyProtection="1">
      <alignment vertical="center"/>
      <protection locked="0"/>
    </xf>
    <xf numFmtId="0" fontId="5" fillId="0" borderId="4" xfId="0" applyFont="1" applyFill="1" applyBorder="1" applyProtection="1">
      <alignment vertical="center"/>
      <protection locked="0"/>
    </xf>
    <xf numFmtId="178" fontId="5" fillId="0" borderId="0" xfId="1" applyFont="1" applyFill="1" applyBorder="1" applyProtection="1">
      <protection locked="0"/>
    </xf>
    <xf numFmtId="178" fontId="5" fillId="0" borderId="4" xfId="1" applyFont="1" applyFill="1" applyBorder="1" applyProtection="1"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178" fontId="10" fillId="0" borderId="6" xfId="2" applyNumberFormat="1" applyFont="1" applyFill="1" applyBorder="1" applyAlignment="1">
      <alignment horizontal="center" vertical="center" wrapText="1"/>
    </xf>
    <xf numFmtId="178" fontId="10" fillId="0" borderId="6" xfId="2" applyNumberFormat="1" applyFont="1" applyFill="1" applyBorder="1" applyAlignment="1">
      <alignment vertical="center" wrapText="1"/>
    </xf>
    <xf numFmtId="0" fontId="10" fillId="0" borderId="6" xfId="2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9" xfId="0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12" fillId="0" borderId="6" xfId="2" applyNumberFormat="1" applyFont="1" applyFill="1" applyBorder="1" applyAlignment="1" applyProtection="1">
      <alignment horizontal="center" vertical="center"/>
      <protection locked="0"/>
    </xf>
    <xf numFmtId="180" fontId="12" fillId="0" borderId="6" xfId="2" applyNumberFormat="1" applyFont="1" applyFill="1" applyBorder="1" applyAlignment="1">
      <alignment horizontal="center" vertical="center"/>
    </xf>
    <xf numFmtId="176" fontId="12" fillId="0" borderId="6" xfId="2" applyNumberFormat="1" applyFont="1" applyFill="1" applyBorder="1" applyAlignment="1" applyProtection="1">
      <alignment horizontal="center" vertical="center"/>
      <protection locked="0"/>
    </xf>
    <xf numFmtId="0" fontId="12" fillId="4" borderId="6" xfId="6" applyFont="1" applyFill="1" applyBorder="1" applyAlignment="1">
      <alignment horizontal="center" vertical="center"/>
    </xf>
    <xf numFmtId="181" fontId="12" fillId="0" borderId="6" xfId="5" applyNumberFormat="1" applyFont="1" applyFill="1" applyBorder="1" applyAlignment="1" applyProtection="1">
      <alignment horizontal="center" vertical="center" wrapText="1"/>
      <protection locked="0"/>
    </xf>
    <xf numFmtId="181" fontId="12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 applyProtection="1">
      <alignment vertical="center"/>
      <protection locked="0"/>
    </xf>
    <xf numFmtId="0" fontId="16" fillId="0" borderId="6" xfId="0" applyFont="1" applyFill="1" applyBorder="1" applyAlignment="1">
      <alignment vertical="center"/>
    </xf>
    <xf numFmtId="0" fontId="16" fillId="0" borderId="6" xfId="0" applyFont="1" applyFill="1" applyBorder="1" applyAlignment="1" applyProtection="1">
      <alignment vertical="center"/>
      <protection locked="0"/>
    </xf>
    <xf numFmtId="0" fontId="16" fillId="0" borderId="8" xfId="0" applyFont="1" applyFill="1" applyBorder="1" applyAlignment="1" applyProtection="1">
      <alignment vertical="center"/>
      <protection locked="0"/>
    </xf>
    <xf numFmtId="0" fontId="16" fillId="0" borderId="6" xfId="2" applyNumberFormat="1" applyFont="1" applyFill="1" applyBorder="1" applyAlignment="1" applyProtection="1">
      <alignment horizontal="center" vertical="center"/>
      <protection locked="0"/>
    </xf>
    <xf numFmtId="180" fontId="16" fillId="0" borderId="6" xfId="2" applyNumberFormat="1" applyFont="1" applyFill="1" applyBorder="1" applyAlignment="1">
      <alignment horizontal="center" vertical="center"/>
    </xf>
    <xf numFmtId="176" fontId="16" fillId="0" borderId="6" xfId="2" applyNumberFormat="1" applyFont="1" applyFill="1" applyBorder="1" applyAlignment="1" applyProtection="1">
      <alignment horizontal="center" vertical="center"/>
      <protection locked="0"/>
    </xf>
    <xf numFmtId="181" fontId="16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>
      <alignment horizontal="center" vertical="center"/>
    </xf>
    <xf numFmtId="178" fontId="10" fillId="0" borderId="7" xfId="2" applyNumberFormat="1" applyFont="1" applyFill="1" applyBorder="1" applyAlignment="1" applyProtection="1">
      <alignment horizontal="center" vertical="center" wrapText="1"/>
      <protection locked="0"/>
    </xf>
    <xf numFmtId="178" fontId="10" fillId="0" borderId="9" xfId="2" applyNumberFormat="1" applyFont="1" applyFill="1" applyBorder="1" applyAlignment="1" applyProtection="1">
      <alignment horizontal="center" vertical="center" wrapText="1"/>
      <protection locked="0"/>
    </xf>
    <xf numFmtId="178" fontId="10" fillId="0" borderId="8" xfId="2" applyNumberFormat="1" applyFont="1" applyFill="1" applyBorder="1" applyAlignment="1" applyProtection="1">
      <alignment horizontal="center" vertical="center" wrapText="1"/>
      <protection locked="0"/>
    </xf>
    <xf numFmtId="178" fontId="12" fillId="0" borderId="10" xfId="2" applyNumberFormat="1" applyFont="1" applyFill="1" applyBorder="1" applyAlignment="1" applyProtection="1">
      <alignment horizontal="center" vertical="center" wrapText="1"/>
      <protection locked="0"/>
    </xf>
    <xf numFmtId="178" fontId="12" fillId="0" borderId="11" xfId="2" applyNumberFormat="1" applyFont="1" applyFill="1" applyBorder="1" applyAlignment="1" applyProtection="1">
      <alignment horizontal="center" vertical="center" wrapText="1"/>
      <protection locked="0"/>
    </xf>
    <xf numFmtId="178" fontId="12" fillId="0" borderId="12" xfId="2" applyNumberFormat="1" applyFont="1" applyFill="1" applyBorder="1" applyAlignment="1" applyProtection="1">
      <alignment horizontal="center" vertical="center" wrapText="1"/>
      <protection locked="0"/>
    </xf>
    <xf numFmtId="178" fontId="12" fillId="0" borderId="4" xfId="2" applyNumberFormat="1" applyFont="1" applyFill="1" applyBorder="1" applyAlignment="1" applyProtection="1">
      <alignment horizontal="center" vertical="center" wrapText="1"/>
      <protection locked="0"/>
    </xf>
    <xf numFmtId="178" fontId="12" fillId="0" borderId="0" xfId="2" applyNumberFormat="1" applyFont="1" applyFill="1" applyBorder="1" applyAlignment="1" applyProtection="1">
      <alignment horizontal="center" vertical="center" wrapText="1"/>
      <protection locked="0"/>
    </xf>
    <xf numFmtId="178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78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78" fontId="12" fillId="0" borderId="2" xfId="2" applyNumberFormat="1" applyFont="1" applyFill="1" applyBorder="1" applyAlignment="1" applyProtection="1">
      <alignment horizontal="center" vertical="center" wrapText="1"/>
      <protection locked="0"/>
    </xf>
    <xf numFmtId="178" fontId="12" fillId="0" borderId="3" xfId="2" applyNumberFormat="1" applyFont="1" applyFill="1" applyBorder="1" applyAlignment="1" applyProtection="1">
      <alignment horizontal="center" vertical="center" wrapText="1"/>
      <protection locked="0"/>
    </xf>
    <xf numFmtId="178" fontId="10" fillId="2" borderId="7" xfId="2" applyNumberFormat="1" applyFont="1" applyFill="1" applyBorder="1" applyAlignment="1">
      <alignment horizontal="right" vertical="center" wrapText="1"/>
    </xf>
    <xf numFmtId="178" fontId="10" fillId="2" borderId="9" xfId="2" applyNumberFormat="1" applyFont="1" applyFill="1" applyBorder="1" applyAlignment="1">
      <alignment horizontal="right" vertical="center" wrapText="1"/>
    </xf>
    <xf numFmtId="178" fontId="10" fillId="2" borderId="8" xfId="2" applyNumberFormat="1" applyFont="1" applyFill="1" applyBorder="1" applyAlignment="1">
      <alignment horizontal="right" vertical="center" wrapText="1"/>
    </xf>
    <xf numFmtId="178" fontId="6" fillId="0" borderId="0" xfId="2" applyNumberFormat="1" applyFont="1" applyFill="1" applyBorder="1" applyAlignment="1" applyProtection="1">
      <alignment horizontal="center" vertical="center" wrapText="1"/>
      <protection locked="0"/>
    </xf>
    <xf numFmtId="178" fontId="6" fillId="0" borderId="0" xfId="2" applyNumberFormat="1" applyFont="1" applyFill="1" applyBorder="1" applyAlignment="1" applyProtection="1">
      <alignment horizontal="left" vertical="center" wrapText="1"/>
      <protection locked="0"/>
    </xf>
    <xf numFmtId="178" fontId="6" fillId="0" borderId="5" xfId="2" applyNumberFormat="1" applyFont="1" applyFill="1" applyBorder="1" applyAlignment="1" applyProtection="1">
      <alignment horizontal="left" vertical="center" wrapText="1"/>
      <protection locked="0"/>
    </xf>
    <xf numFmtId="178" fontId="10" fillId="2" borderId="6" xfId="2" applyNumberFormat="1" applyFont="1" applyFill="1" applyBorder="1" applyAlignment="1" applyProtection="1">
      <alignment horizontal="left" vertical="center" wrapText="1"/>
      <protection locked="0"/>
    </xf>
    <xf numFmtId="31" fontId="7" fillId="0" borderId="0" xfId="2" applyNumberFormat="1" applyFont="1" applyFill="1" applyBorder="1" applyAlignment="1" applyProtection="1">
      <alignment horizontal="left" vertical="center"/>
      <protection locked="0"/>
    </xf>
    <xf numFmtId="31" fontId="7" fillId="0" borderId="5" xfId="2" applyNumberFormat="1" applyFont="1" applyFill="1" applyBorder="1" applyAlignment="1" applyProtection="1">
      <alignment horizontal="left" vertical="center"/>
      <protection locked="0"/>
    </xf>
    <xf numFmtId="9" fontId="10" fillId="2" borderId="6" xfId="4" applyFont="1" applyFill="1" applyBorder="1" applyAlignment="1" applyProtection="1">
      <alignment horizontal="left" vertical="center" wrapText="1"/>
      <protection locked="0"/>
    </xf>
    <xf numFmtId="180" fontId="10" fillId="2" borderId="6" xfId="2" applyNumberFormat="1" applyFont="1" applyFill="1" applyBorder="1" applyAlignment="1">
      <alignment horizontal="left" vertical="center" wrapText="1"/>
    </xf>
    <xf numFmtId="178" fontId="15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178" fontId="14" fillId="0" borderId="6" xfId="2" applyNumberFormat="1" applyFont="1" applyFill="1" applyBorder="1" applyAlignment="1">
      <alignment horizontal="center" vertical="center" wrapText="1"/>
    </xf>
    <xf numFmtId="178" fontId="10" fillId="0" borderId="6" xfId="2" applyNumberFormat="1" applyFont="1" applyFill="1" applyBorder="1" applyAlignment="1">
      <alignment horizontal="center" vertical="center" wrapText="1"/>
    </xf>
    <xf numFmtId="178" fontId="10" fillId="0" borderId="7" xfId="2" applyNumberFormat="1" applyFont="1" applyFill="1" applyBorder="1" applyAlignment="1">
      <alignment horizontal="center" vertical="center" wrapText="1"/>
    </xf>
    <xf numFmtId="178" fontId="10" fillId="0" borderId="9" xfId="2" applyNumberFormat="1" applyFont="1" applyFill="1" applyBorder="1" applyAlignment="1">
      <alignment horizontal="center" vertical="center" wrapText="1"/>
    </xf>
    <xf numFmtId="178" fontId="10" fillId="0" borderId="8" xfId="2" applyNumberFormat="1" applyFont="1" applyFill="1" applyBorder="1" applyAlignment="1">
      <alignment horizontal="center" vertical="center" wrapText="1"/>
    </xf>
    <xf numFmtId="178" fontId="10" fillId="0" borderId="6" xfId="2" applyNumberFormat="1" applyFont="1" applyFill="1" applyBorder="1" applyAlignment="1" applyProtection="1">
      <alignment horizontal="center" vertical="center" wrapText="1"/>
      <protection locked="0"/>
    </xf>
  </cellXfs>
  <cellStyles count="7">
    <cellStyle name="0,0_x000a__x000a_NA_x000a__x000a_" xfId="6" xr:uid="{2551C5BA-C892-42E5-9805-660394B2F4DC}"/>
    <cellStyle name="百分比 2" xfId="4" xr:uid="{086FC409-AABA-4C2D-8590-54EA8FD55D9F}"/>
    <cellStyle name="常规" xfId="0" builtinId="0"/>
    <cellStyle name="常规 15 3" xfId="3" xr:uid="{90646E6E-ED39-4C04-BD4B-5A54B2036517}"/>
    <cellStyle name="常规 18" xfId="2" xr:uid="{0E21AB76-E51D-4870-A1E9-195A8329B52D}"/>
    <cellStyle name="常规 2" xfId="1" xr:uid="{B384199A-9558-4B6F-8A7D-B3E0D5AEEA88}"/>
    <cellStyle name="千位分隔" xfId="5" builtinId="3"/>
  </cellStyles>
  <dxfs count="0"/>
  <tableStyles count="0" defaultTableStyle="TableStyleMedium2" defaultPivotStyle="PivotStyleLight16"/>
  <colors>
    <mruColors>
      <color rgb="FF5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4B1E-B575-4089-A4EC-F40809BA11E1}">
  <sheetPr>
    <pageSetUpPr fitToPage="1"/>
  </sheetPr>
  <dimension ref="B2:M68"/>
  <sheetViews>
    <sheetView showGridLines="0" tabSelected="1" topLeftCell="A12" zoomScale="57" zoomScaleNormal="70" workbookViewId="0">
      <selection activeCell="J32" sqref="J32"/>
    </sheetView>
  </sheetViews>
  <sheetFormatPr baseColWidth="10" defaultColWidth="10.1640625" defaultRowHeight="14"/>
  <cols>
    <col min="1" max="1" width="3.6640625" style="1" customWidth="1"/>
    <col min="2" max="2" width="10.83203125" style="1" customWidth="1"/>
    <col min="3" max="3" width="11.33203125" style="1" customWidth="1"/>
    <col min="4" max="4" width="10.83203125" style="1" customWidth="1"/>
    <col min="5" max="5" width="58.83203125" style="1" customWidth="1"/>
    <col min="6" max="6" width="29.1640625" style="1" bestFit="1" customWidth="1"/>
    <col min="7" max="11" width="10.83203125" style="1" customWidth="1"/>
    <col min="12" max="12" width="13.83203125" style="1" customWidth="1"/>
    <col min="13" max="13" width="14.33203125" style="1" customWidth="1"/>
    <col min="14" max="16384" width="10.1640625" style="1"/>
  </cols>
  <sheetData>
    <row r="2" spans="2:13" ht="68.5" customHeight="1">
      <c r="B2" s="66" t="s">
        <v>18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13" ht="17.5" customHeight="1">
      <c r="B3" s="69" t="s">
        <v>14</v>
      </c>
      <c r="C3" s="69"/>
      <c r="D3" s="68" t="s">
        <v>7</v>
      </c>
      <c r="E3" s="68"/>
      <c r="F3" s="68"/>
      <c r="G3" s="68"/>
      <c r="H3" s="69" t="s">
        <v>15</v>
      </c>
      <c r="I3" s="69"/>
      <c r="J3" s="19" t="s">
        <v>112</v>
      </c>
      <c r="K3" s="67" t="s">
        <v>131</v>
      </c>
      <c r="L3" s="67"/>
      <c r="M3" s="67"/>
    </row>
    <row r="4" spans="2:13" ht="17.5" customHeight="1">
      <c r="B4" s="69"/>
      <c r="C4" s="69"/>
      <c r="D4" s="68"/>
      <c r="E4" s="68"/>
      <c r="F4" s="68"/>
      <c r="G4" s="68"/>
      <c r="H4" s="69"/>
      <c r="I4" s="69"/>
      <c r="J4" s="19" t="s">
        <v>113</v>
      </c>
      <c r="K4" s="67" t="s">
        <v>121</v>
      </c>
      <c r="L4" s="67"/>
      <c r="M4" s="67"/>
    </row>
    <row r="5" spans="2:13" ht="17.5" customHeight="1">
      <c r="B5" s="69"/>
      <c r="C5" s="69"/>
      <c r="D5" s="68"/>
      <c r="E5" s="68"/>
      <c r="F5" s="68"/>
      <c r="G5" s="68"/>
      <c r="H5" s="69"/>
      <c r="I5" s="69"/>
      <c r="J5" s="19" t="s">
        <v>11</v>
      </c>
      <c r="K5" s="67">
        <v>18081976737</v>
      </c>
      <c r="L5" s="67"/>
      <c r="M5" s="67"/>
    </row>
    <row r="6" spans="2:13" ht="17.5" customHeight="1">
      <c r="B6" s="69"/>
      <c r="C6" s="69"/>
      <c r="D6" s="68"/>
      <c r="E6" s="68"/>
      <c r="F6" s="68"/>
      <c r="G6" s="68"/>
      <c r="H6" s="69"/>
      <c r="I6" s="69"/>
      <c r="J6" s="19" t="s">
        <v>114</v>
      </c>
      <c r="K6" s="67" t="s">
        <v>122</v>
      </c>
      <c r="L6" s="67"/>
      <c r="M6" s="67"/>
    </row>
    <row r="7" spans="2:13" ht="29.5" customHeight="1">
      <c r="B7" s="69" t="s">
        <v>10</v>
      </c>
      <c r="C7" s="69"/>
      <c r="D7" s="73" t="s">
        <v>17</v>
      </c>
      <c r="E7" s="73"/>
      <c r="F7" s="69" t="s">
        <v>9</v>
      </c>
      <c r="G7" s="69"/>
      <c r="H7" s="73" t="s">
        <v>16</v>
      </c>
      <c r="I7" s="73"/>
      <c r="J7" s="19" t="s">
        <v>115</v>
      </c>
      <c r="K7" s="43" t="s">
        <v>116</v>
      </c>
      <c r="L7" s="44"/>
      <c r="M7" s="45"/>
    </row>
    <row r="8" spans="2:13" ht="27" customHeight="1">
      <c r="B8" s="19" t="s">
        <v>0</v>
      </c>
      <c r="C8" s="20" t="s">
        <v>12</v>
      </c>
      <c r="D8" s="70" t="s">
        <v>13</v>
      </c>
      <c r="E8" s="71"/>
      <c r="F8" s="71"/>
      <c r="G8" s="72"/>
      <c r="H8" s="19" t="s">
        <v>2</v>
      </c>
      <c r="I8" s="19" t="s">
        <v>1</v>
      </c>
      <c r="J8" s="19" t="s">
        <v>55</v>
      </c>
      <c r="K8" s="19" t="s">
        <v>1</v>
      </c>
      <c r="L8" s="19" t="s">
        <v>56</v>
      </c>
      <c r="M8" s="19" t="s">
        <v>3</v>
      </c>
    </row>
    <row r="9" spans="2:13" ht="14.25" customHeight="1">
      <c r="B9" s="21">
        <v>1</v>
      </c>
      <c r="C9" s="22" t="s">
        <v>19</v>
      </c>
      <c r="D9" s="23" t="s">
        <v>20</v>
      </c>
      <c r="E9" s="24"/>
      <c r="F9" s="24"/>
      <c r="G9" s="25"/>
      <c r="H9" s="26">
        <v>1</v>
      </c>
      <c r="I9" s="27" t="s">
        <v>57</v>
      </c>
      <c r="J9" s="27">
        <v>1</v>
      </c>
      <c r="K9" s="28" t="s">
        <v>57</v>
      </c>
      <c r="L9" s="29">
        <v>15000</v>
      </c>
      <c r="M9" s="31">
        <f>H9*J9*L9</f>
        <v>15000</v>
      </c>
    </row>
    <row r="10" spans="2:13" ht="18">
      <c r="B10" s="21">
        <v>2</v>
      </c>
      <c r="C10" s="22" t="s">
        <v>21</v>
      </c>
      <c r="D10" s="23" t="s">
        <v>23</v>
      </c>
      <c r="E10" s="23" t="s">
        <v>24</v>
      </c>
      <c r="F10" s="24" t="s">
        <v>25</v>
      </c>
      <c r="G10" s="25"/>
      <c r="H10" s="26">
        <v>15</v>
      </c>
      <c r="I10" s="27" t="s">
        <v>54</v>
      </c>
      <c r="J10" s="27">
        <v>1</v>
      </c>
      <c r="K10" s="28" t="s">
        <v>57</v>
      </c>
      <c r="L10" s="29">
        <v>230</v>
      </c>
      <c r="M10" s="32">
        <f t="shared" ref="M10:M54" si="0">H10*J10*L10</f>
        <v>3450</v>
      </c>
    </row>
    <row r="11" spans="2:13" ht="18">
      <c r="B11" s="21">
        <v>3</v>
      </c>
      <c r="C11" s="22" t="s">
        <v>21</v>
      </c>
      <c r="D11" s="23" t="s">
        <v>22</v>
      </c>
      <c r="E11" s="23" t="s">
        <v>26</v>
      </c>
      <c r="F11" s="24" t="s">
        <v>27</v>
      </c>
      <c r="G11" s="25"/>
      <c r="H11" s="26">
        <v>1</v>
      </c>
      <c r="I11" s="27" t="s">
        <v>58</v>
      </c>
      <c r="J11" s="27">
        <v>2</v>
      </c>
      <c r="K11" s="28" t="s">
        <v>59</v>
      </c>
      <c r="L11" s="29">
        <v>200</v>
      </c>
      <c r="M11" s="32">
        <f t="shared" si="0"/>
        <v>400</v>
      </c>
    </row>
    <row r="12" spans="2:13" ht="18">
      <c r="B12" s="21">
        <v>4</v>
      </c>
      <c r="C12" s="22" t="s">
        <v>60</v>
      </c>
      <c r="D12" s="23" t="s">
        <v>61</v>
      </c>
      <c r="E12" s="23" t="s">
        <v>62</v>
      </c>
      <c r="F12" s="24" t="s">
        <v>62</v>
      </c>
      <c r="G12" s="25"/>
      <c r="H12" s="30">
        <v>1</v>
      </c>
      <c r="I12" s="30" t="s">
        <v>63</v>
      </c>
      <c r="J12" s="30">
        <v>1</v>
      </c>
      <c r="K12" s="30" t="s">
        <v>59</v>
      </c>
      <c r="L12" s="29">
        <v>30000</v>
      </c>
      <c r="M12" s="32">
        <f t="shared" si="0"/>
        <v>30000</v>
      </c>
    </row>
    <row r="13" spans="2:13" ht="18">
      <c r="B13" s="21">
        <v>5</v>
      </c>
      <c r="C13" s="22" t="s">
        <v>53</v>
      </c>
      <c r="D13" s="23" t="s">
        <v>48</v>
      </c>
      <c r="E13" s="23" t="s">
        <v>28</v>
      </c>
      <c r="F13" s="24"/>
      <c r="G13" s="25"/>
      <c r="H13" s="26">
        <v>21</v>
      </c>
      <c r="I13" s="27" t="s">
        <v>54</v>
      </c>
      <c r="J13" s="27">
        <v>1</v>
      </c>
      <c r="K13" s="28" t="s">
        <v>63</v>
      </c>
      <c r="L13" s="29">
        <v>350</v>
      </c>
      <c r="M13" s="32">
        <f t="shared" si="0"/>
        <v>7350</v>
      </c>
    </row>
    <row r="14" spans="2:13" ht="18">
      <c r="B14" s="21">
        <v>6</v>
      </c>
      <c r="C14" s="22" t="s">
        <v>53</v>
      </c>
      <c r="D14" s="23" t="s">
        <v>48</v>
      </c>
      <c r="E14" s="23" t="s">
        <v>29</v>
      </c>
      <c r="F14" s="24" t="s">
        <v>30</v>
      </c>
      <c r="G14" s="25"/>
      <c r="H14" s="26">
        <v>1</v>
      </c>
      <c r="I14" s="27" t="s">
        <v>64</v>
      </c>
      <c r="J14" s="27">
        <v>2</v>
      </c>
      <c r="K14" s="28" t="s">
        <v>65</v>
      </c>
      <c r="L14" s="29">
        <v>1000</v>
      </c>
      <c r="M14" s="32">
        <f t="shared" si="0"/>
        <v>2000</v>
      </c>
    </row>
    <row r="15" spans="2:13" ht="18">
      <c r="B15" s="21">
        <v>7</v>
      </c>
      <c r="C15" s="22" t="s">
        <v>53</v>
      </c>
      <c r="D15" s="23" t="s">
        <v>49</v>
      </c>
      <c r="E15" s="23" t="s">
        <v>31</v>
      </c>
      <c r="F15" s="24"/>
      <c r="G15" s="25"/>
      <c r="H15" s="26">
        <v>1</v>
      </c>
      <c r="I15" s="27" t="s">
        <v>66</v>
      </c>
      <c r="J15" s="27">
        <v>1</v>
      </c>
      <c r="K15" s="28" t="s">
        <v>63</v>
      </c>
      <c r="L15" s="29">
        <v>3500</v>
      </c>
      <c r="M15" s="32">
        <f t="shared" si="0"/>
        <v>3500</v>
      </c>
    </row>
    <row r="16" spans="2:13" ht="18">
      <c r="B16" s="21">
        <v>8</v>
      </c>
      <c r="C16" s="22" t="s">
        <v>53</v>
      </c>
      <c r="D16" s="23" t="s">
        <v>49</v>
      </c>
      <c r="E16" s="23" t="s">
        <v>32</v>
      </c>
      <c r="F16" s="24"/>
      <c r="G16" s="25"/>
      <c r="H16" s="26">
        <v>1</v>
      </c>
      <c r="I16" s="27" t="s">
        <v>67</v>
      </c>
      <c r="J16" s="27">
        <v>1</v>
      </c>
      <c r="K16" s="28" t="s">
        <v>63</v>
      </c>
      <c r="L16" s="29">
        <v>800</v>
      </c>
      <c r="M16" s="32">
        <f t="shared" si="0"/>
        <v>800</v>
      </c>
    </row>
    <row r="17" spans="2:13" ht="18">
      <c r="B17" s="21">
        <v>9</v>
      </c>
      <c r="C17" s="22" t="s">
        <v>53</v>
      </c>
      <c r="D17" s="23" t="s">
        <v>49</v>
      </c>
      <c r="E17" s="23" t="s">
        <v>33</v>
      </c>
      <c r="F17" s="24"/>
      <c r="G17" s="25"/>
      <c r="H17" s="26">
        <v>3</v>
      </c>
      <c r="I17" s="27" t="s">
        <v>66</v>
      </c>
      <c r="J17" s="27">
        <v>1</v>
      </c>
      <c r="K17" s="28" t="s">
        <v>63</v>
      </c>
      <c r="L17" s="29">
        <v>100</v>
      </c>
      <c r="M17" s="32">
        <f t="shared" si="0"/>
        <v>300</v>
      </c>
    </row>
    <row r="18" spans="2:13" ht="18">
      <c r="B18" s="21">
        <v>10</v>
      </c>
      <c r="C18" s="22" t="s">
        <v>53</v>
      </c>
      <c r="D18" s="23" t="s">
        <v>50</v>
      </c>
      <c r="E18" s="23" t="s">
        <v>34</v>
      </c>
      <c r="F18" s="24"/>
      <c r="G18" s="25"/>
      <c r="H18" s="26">
        <v>6</v>
      </c>
      <c r="I18" s="27" t="s">
        <v>68</v>
      </c>
      <c r="J18" s="27">
        <v>1</v>
      </c>
      <c r="K18" s="28" t="s">
        <v>63</v>
      </c>
      <c r="L18" s="29">
        <v>300</v>
      </c>
      <c r="M18" s="32">
        <f t="shared" si="0"/>
        <v>1800</v>
      </c>
    </row>
    <row r="19" spans="2:13" ht="18">
      <c r="B19" s="21">
        <v>11</v>
      </c>
      <c r="C19" s="22" t="s">
        <v>53</v>
      </c>
      <c r="D19" s="23" t="s">
        <v>50</v>
      </c>
      <c r="E19" s="23" t="s">
        <v>35</v>
      </c>
      <c r="F19" s="24"/>
      <c r="G19" s="25"/>
      <c r="H19" s="26">
        <v>1</v>
      </c>
      <c r="I19" s="27" t="s">
        <v>67</v>
      </c>
      <c r="J19" s="27">
        <v>1</v>
      </c>
      <c r="K19" s="28" t="s">
        <v>63</v>
      </c>
      <c r="L19" s="29">
        <v>600</v>
      </c>
      <c r="M19" s="32">
        <f t="shared" si="0"/>
        <v>600</v>
      </c>
    </row>
    <row r="20" spans="2:13" ht="18">
      <c r="B20" s="21">
        <v>12</v>
      </c>
      <c r="C20" s="22" t="s">
        <v>53</v>
      </c>
      <c r="D20" s="23" t="s">
        <v>50</v>
      </c>
      <c r="E20" s="23" t="s">
        <v>36</v>
      </c>
      <c r="F20" s="24"/>
      <c r="G20" s="25"/>
      <c r="H20" s="26">
        <v>1</v>
      </c>
      <c r="I20" s="27" t="s">
        <v>66</v>
      </c>
      <c r="J20" s="27">
        <v>1</v>
      </c>
      <c r="K20" s="28" t="s">
        <v>63</v>
      </c>
      <c r="L20" s="29">
        <v>2300</v>
      </c>
      <c r="M20" s="32">
        <f t="shared" si="0"/>
        <v>2300</v>
      </c>
    </row>
    <row r="21" spans="2:13" ht="18">
      <c r="B21" s="21">
        <v>13</v>
      </c>
      <c r="C21" s="22" t="s">
        <v>53</v>
      </c>
      <c r="D21" s="23" t="s">
        <v>50</v>
      </c>
      <c r="E21" s="23" t="s">
        <v>37</v>
      </c>
      <c r="F21" s="24"/>
      <c r="G21" s="25"/>
      <c r="H21" s="26">
        <v>1</v>
      </c>
      <c r="I21" s="27" t="s">
        <v>66</v>
      </c>
      <c r="J21" s="27">
        <v>1</v>
      </c>
      <c r="K21" s="28" t="s">
        <v>63</v>
      </c>
      <c r="L21" s="29">
        <v>100</v>
      </c>
      <c r="M21" s="32">
        <f t="shared" si="0"/>
        <v>100</v>
      </c>
    </row>
    <row r="22" spans="2:13" ht="18">
      <c r="B22" s="21">
        <v>14</v>
      </c>
      <c r="C22" s="22" t="s">
        <v>53</v>
      </c>
      <c r="D22" s="23" t="s">
        <v>50</v>
      </c>
      <c r="E22" s="23" t="s">
        <v>38</v>
      </c>
      <c r="F22" s="24"/>
      <c r="G22" s="25"/>
      <c r="H22" s="26">
        <v>1</v>
      </c>
      <c r="I22" s="27" t="s">
        <v>69</v>
      </c>
      <c r="J22" s="27">
        <v>1</v>
      </c>
      <c r="K22" s="28" t="s">
        <v>63</v>
      </c>
      <c r="L22" s="29">
        <v>200</v>
      </c>
      <c r="M22" s="32">
        <f t="shared" si="0"/>
        <v>200</v>
      </c>
    </row>
    <row r="23" spans="2:13" ht="18">
      <c r="B23" s="21">
        <v>15</v>
      </c>
      <c r="C23" s="22" t="s">
        <v>53</v>
      </c>
      <c r="D23" s="23" t="s">
        <v>51</v>
      </c>
      <c r="E23" s="23" t="s">
        <v>39</v>
      </c>
      <c r="F23" s="24"/>
      <c r="G23" s="25"/>
      <c r="H23" s="26">
        <v>8</v>
      </c>
      <c r="I23" s="27" t="s">
        <v>66</v>
      </c>
      <c r="J23" s="27">
        <v>1</v>
      </c>
      <c r="K23" s="28" t="s">
        <v>63</v>
      </c>
      <c r="L23" s="29">
        <v>800</v>
      </c>
      <c r="M23" s="32">
        <f t="shared" si="0"/>
        <v>6400</v>
      </c>
    </row>
    <row r="24" spans="2:13" ht="18">
      <c r="B24" s="21">
        <v>16</v>
      </c>
      <c r="C24" s="22" t="s">
        <v>53</v>
      </c>
      <c r="D24" s="23" t="s">
        <v>51</v>
      </c>
      <c r="E24" s="23" t="s">
        <v>40</v>
      </c>
      <c r="F24" s="24"/>
      <c r="G24" s="25"/>
      <c r="H24" s="26">
        <v>1</v>
      </c>
      <c r="I24" s="27" t="s">
        <v>66</v>
      </c>
      <c r="J24" s="27">
        <v>1</v>
      </c>
      <c r="K24" s="28" t="s">
        <v>63</v>
      </c>
      <c r="L24" s="29">
        <v>1500</v>
      </c>
      <c r="M24" s="32">
        <f t="shared" si="0"/>
        <v>1500</v>
      </c>
    </row>
    <row r="25" spans="2:13" ht="18">
      <c r="B25" s="21">
        <v>17</v>
      </c>
      <c r="C25" s="22" t="s">
        <v>53</v>
      </c>
      <c r="D25" s="23" t="s">
        <v>51</v>
      </c>
      <c r="E25" s="23" t="s">
        <v>41</v>
      </c>
      <c r="F25" s="24"/>
      <c r="G25" s="25"/>
      <c r="H25" s="26">
        <v>11</v>
      </c>
      <c r="I25" s="27" t="s">
        <v>70</v>
      </c>
      <c r="J25" s="27">
        <v>1</v>
      </c>
      <c r="K25" s="28" t="s">
        <v>63</v>
      </c>
      <c r="L25" s="29">
        <v>120</v>
      </c>
      <c r="M25" s="32">
        <f t="shared" si="0"/>
        <v>1320</v>
      </c>
    </row>
    <row r="26" spans="2:13" ht="18">
      <c r="B26" s="21">
        <v>18</v>
      </c>
      <c r="C26" s="22" t="s">
        <v>53</v>
      </c>
      <c r="D26" s="23" t="s">
        <v>51</v>
      </c>
      <c r="E26" s="23" t="s">
        <v>42</v>
      </c>
      <c r="F26" s="24"/>
      <c r="G26" s="25"/>
      <c r="H26" s="26">
        <v>1</v>
      </c>
      <c r="I26" s="27" t="s">
        <v>69</v>
      </c>
      <c r="J26" s="27">
        <v>1</v>
      </c>
      <c r="K26" s="28" t="s">
        <v>63</v>
      </c>
      <c r="L26" s="29">
        <v>200</v>
      </c>
      <c r="M26" s="32">
        <f t="shared" si="0"/>
        <v>200</v>
      </c>
    </row>
    <row r="27" spans="2:13" ht="18">
      <c r="B27" s="21">
        <v>19</v>
      </c>
      <c r="C27" s="22" t="s">
        <v>53</v>
      </c>
      <c r="D27" s="23" t="s">
        <v>52</v>
      </c>
      <c r="E27" s="23" t="s">
        <v>43</v>
      </c>
      <c r="F27" s="24"/>
      <c r="G27" s="25"/>
      <c r="H27" s="26">
        <v>15</v>
      </c>
      <c r="I27" s="27" t="s">
        <v>66</v>
      </c>
      <c r="J27" s="27">
        <v>1</v>
      </c>
      <c r="K27" s="28" t="s">
        <v>63</v>
      </c>
      <c r="L27" s="29">
        <v>30</v>
      </c>
      <c r="M27" s="32">
        <f t="shared" si="0"/>
        <v>450</v>
      </c>
    </row>
    <row r="28" spans="2:13" ht="18">
      <c r="B28" s="21">
        <v>20</v>
      </c>
      <c r="C28" s="22" t="s">
        <v>53</v>
      </c>
      <c r="D28" s="23" t="s">
        <v>52</v>
      </c>
      <c r="E28" s="23" t="s">
        <v>44</v>
      </c>
      <c r="F28" s="24"/>
      <c r="G28" s="25"/>
      <c r="H28" s="26">
        <v>1</v>
      </c>
      <c r="I28" s="27" t="s">
        <v>58</v>
      </c>
      <c r="J28" s="27">
        <v>1</v>
      </c>
      <c r="K28" s="28" t="s">
        <v>63</v>
      </c>
      <c r="L28" s="29">
        <v>500</v>
      </c>
      <c r="M28" s="32">
        <f t="shared" si="0"/>
        <v>500</v>
      </c>
    </row>
    <row r="29" spans="2:13" ht="18">
      <c r="B29" s="21">
        <v>21</v>
      </c>
      <c r="C29" s="22" t="s">
        <v>53</v>
      </c>
      <c r="D29" s="23" t="s">
        <v>52</v>
      </c>
      <c r="E29" s="23" t="s">
        <v>45</v>
      </c>
      <c r="F29" s="24"/>
      <c r="G29" s="25"/>
      <c r="H29" s="26">
        <v>1</v>
      </c>
      <c r="I29" s="27" t="s">
        <v>58</v>
      </c>
      <c r="J29" s="27">
        <v>1</v>
      </c>
      <c r="K29" s="28" t="s">
        <v>63</v>
      </c>
      <c r="L29" s="29">
        <v>500</v>
      </c>
      <c r="M29" s="32">
        <f t="shared" si="0"/>
        <v>500</v>
      </c>
    </row>
    <row r="30" spans="2:13" ht="18">
      <c r="B30" s="21">
        <v>22</v>
      </c>
      <c r="C30" s="22" t="s">
        <v>53</v>
      </c>
      <c r="D30" s="23" t="s">
        <v>52</v>
      </c>
      <c r="E30" s="23" t="s">
        <v>46</v>
      </c>
      <c r="F30" s="24"/>
      <c r="G30" s="25"/>
      <c r="H30" s="26">
        <v>2</v>
      </c>
      <c r="I30" s="27" t="s">
        <v>58</v>
      </c>
      <c r="J30" s="27">
        <v>1</v>
      </c>
      <c r="K30" s="28" t="s">
        <v>63</v>
      </c>
      <c r="L30" s="29">
        <v>500</v>
      </c>
      <c r="M30" s="32">
        <f t="shared" si="0"/>
        <v>1000</v>
      </c>
    </row>
    <row r="31" spans="2:13" ht="18">
      <c r="B31" s="21">
        <v>23</v>
      </c>
      <c r="C31" s="22" t="s">
        <v>53</v>
      </c>
      <c r="D31" s="23" t="s">
        <v>52</v>
      </c>
      <c r="E31" s="23" t="s">
        <v>47</v>
      </c>
      <c r="F31" s="24"/>
      <c r="G31" s="25"/>
      <c r="H31" s="26">
        <v>1</v>
      </c>
      <c r="I31" s="27" t="s">
        <v>64</v>
      </c>
      <c r="J31" s="27">
        <v>2</v>
      </c>
      <c r="K31" s="28" t="s">
        <v>65</v>
      </c>
      <c r="L31" s="29">
        <v>1000</v>
      </c>
      <c r="M31" s="32">
        <f t="shared" si="0"/>
        <v>2000</v>
      </c>
    </row>
    <row r="32" spans="2:13" ht="18">
      <c r="B32" s="21">
        <v>24</v>
      </c>
      <c r="C32" s="22" t="s">
        <v>71</v>
      </c>
      <c r="D32" s="23" t="s">
        <v>72</v>
      </c>
      <c r="E32" s="23" t="s">
        <v>73</v>
      </c>
      <c r="F32" s="24" t="s">
        <v>74</v>
      </c>
      <c r="G32" s="25"/>
      <c r="H32" s="26">
        <v>1</v>
      </c>
      <c r="I32" s="27" t="s">
        <v>57</v>
      </c>
      <c r="J32" s="27">
        <v>80</v>
      </c>
      <c r="K32" s="28" t="s">
        <v>90</v>
      </c>
      <c r="L32" s="29">
        <v>35</v>
      </c>
      <c r="M32" s="32">
        <f t="shared" si="0"/>
        <v>2800</v>
      </c>
    </row>
    <row r="33" spans="2:13" ht="18">
      <c r="B33" s="21">
        <v>25</v>
      </c>
      <c r="C33" s="22" t="s">
        <v>71</v>
      </c>
      <c r="D33" s="23" t="s">
        <v>72</v>
      </c>
      <c r="E33" s="23" t="s">
        <v>75</v>
      </c>
      <c r="F33" s="24"/>
      <c r="G33" s="25"/>
      <c r="H33" s="33">
        <v>65</v>
      </c>
      <c r="I33" s="27" t="s">
        <v>91</v>
      </c>
      <c r="J33" s="27">
        <v>1</v>
      </c>
      <c r="K33" s="28" t="s">
        <v>59</v>
      </c>
      <c r="L33" s="29">
        <v>125</v>
      </c>
      <c r="M33" s="32">
        <f t="shared" si="0"/>
        <v>8125</v>
      </c>
    </row>
    <row r="34" spans="2:13" ht="18">
      <c r="B34" s="21">
        <v>26</v>
      </c>
      <c r="C34" s="22" t="s">
        <v>71</v>
      </c>
      <c r="D34" s="23" t="s">
        <v>72</v>
      </c>
      <c r="E34" s="23" t="s">
        <v>76</v>
      </c>
      <c r="F34" s="24" t="s">
        <v>123</v>
      </c>
      <c r="G34" s="25"/>
      <c r="H34" s="33">
        <v>1</v>
      </c>
      <c r="I34" s="27" t="s">
        <v>90</v>
      </c>
      <c r="J34" s="27">
        <v>1</v>
      </c>
      <c r="K34" s="28" t="s">
        <v>59</v>
      </c>
      <c r="L34" s="29">
        <v>1560</v>
      </c>
      <c r="M34" s="32">
        <f t="shared" si="0"/>
        <v>1560</v>
      </c>
    </row>
    <row r="35" spans="2:13" ht="18">
      <c r="B35" s="21">
        <v>27</v>
      </c>
      <c r="C35" s="22" t="s">
        <v>71</v>
      </c>
      <c r="D35" s="23" t="s">
        <v>72</v>
      </c>
      <c r="E35" s="23" t="s">
        <v>77</v>
      </c>
      <c r="F35" s="24" t="s">
        <v>78</v>
      </c>
      <c r="G35" s="25"/>
      <c r="H35" s="26">
        <v>3</v>
      </c>
      <c r="I35" s="27" t="s">
        <v>90</v>
      </c>
      <c r="J35" s="27">
        <v>1</v>
      </c>
      <c r="K35" s="28" t="s">
        <v>59</v>
      </c>
      <c r="L35" s="29">
        <v>250</v>
      </c>
      <c r="M35" s="32">
        <f t="shared" si="0"/>
        <v>750</v>
      </c>
    </row>
    <row r="36" spans="2:13" ht="18">
      <c r="B36" s="21">
        <v>28</v>
      </c>
      <c r="C36" s="22" t="s">
        <v>71</v>
      </c>
      <c r="D36" s="23" t="s">
        <v>72</v>
      </c>
      <c r="E36" s="23" t="s">
        <v>79</v>
      </c>
      <c r="F36" s="24" t="s">
        <v>80</v>
      </c>
      <c r="G36" s="25"/>
      <c r="H36" s="26">
        <v>1</v>
      </c>
      <c r="I36" s="27" t="s">
        <v>57</v>
      </c>
      <c r="J36" s="27">
        <v>80</v>
      </c>
      <c r="K36" s="28" t="s">
        <v>92</v>
      </c>
      <c r="L36" s="29">
        <v>5</v>
      </c>
      <c r="M36" s="32">
        <f t="shared" si="0"/>
        <v>400</v>
      </c>
    </row>
    <row r="37" spans="2:13" ht="18">
      <c r="B37" s="21">
        <v>29</v>
      </c>
      <c r="C37" s="22" t="s">
        <v>71</v>
      </c>
      <c r="D37" s="23" t="s">
        <v>72</v>
      </c>
      <c r="E37" s="23" t="s">
        <v>81</v>
      </c>
      <c r="F37" s="24" t="s">
        <v>82</v>
      </c>
      <c r="G37" s="25"/>
      <c r="H37" s="26">
        <v>120</v>
      </c>
      <c r="I37" s="27" t="s">
        <v>92</v>
      </c>
      <c r="J37" s="27">
        <v>1</v>
      </c>
      <c r="K37" s="28" t="s">
        <v>59</v>
      </c>
      <c r="L37" s="29">
        <v>5</v>
      </c>
      <c r="M37" s="32">
        <f t="shared" si="0"/>
        <v>600</v>
      </c>
    </row>
    <row r="38" spans="2:13" ht="18">
      <c r="B38" s="21">
        <v>30</v>
      </c>
      <c r="C38" s="22" t="s">
        <v>71</v>
      </c>
      <c r="D38" s="23" t="s">
        <v>72</v>
      </c>
      <c r="E38" s="23" t="s">
        <v>83</v>
      </c>
      <c r="F38" s="24" t="s">
        <v>84</v>
      </c>
      <c r="G38" s="25"/>
      <c r="H38" s="26">
        <v>1</v>
      </c>
      <c r="I38" s="27" t="s">
        <v>57</v>
      </c>
      <c r="J38" s="27">
        <v>4</v>
      </c>
      <c r="K38" s="28" t="s">
        <v>90</v>
      </c>
      <c r="L38" s="29">
        <v>30</v>
      </c>
      <c r="M38" s="32">
        <f t="shared" si="0"/>
        <v>120</v>
      </c>
    </row>
    <row r="39" spans="2:13" ht="18">
      <c r="B39" s="21">
        <v>31</v>
      </c>
      <c r="C39" s="22" t="s">
        <v>71</v>
      </c>
      <c r="D39" s="23" t="s">
        <v>72</v>
      </c>
      <c r="E39" s="23" t="s">
        <v>85</v>
      </c>
      <c r="F39" s="24"/>
      <c r="G39" s="25"/>
      <c r="H39" s="42">
        <v>50</v>
      </c>
      <c r="I39" s="27" t="s">
        <v>92</v>
      </c>
      <c r="J39" s="27">
        <v>1</v>
      </c>
      <c r="K39" s="28" t="s">
        <v>59</v>
      </c>
      <c r="L39" s="29">
        <v>12</v>
      </c>
      <c r="M39" s="32">
        <f t="shared" si="0"/>
        <v>600</v>
      </c>
    </row>
    <row r="40" spans="2:13" ht="18">
      <c r="B40" s="21">
        <v>32</v>
      </c>
      <c r="C40" s="22" t="s">
        <v>71</v>
      </c>
      <c r="D40" s="23" t="s">
        <v>72</v>
      </c>
      <c r="E40" s="23" t="s">
        <v>86</v>
      </c>
      <c r="F40" s="24"/>
      <c r="G40" s="25"/>
      <c r="H40" s="42">
        <v>5</v>
      </c>
      <c r="I40" s="27" t="s">
        <v>90</v>
      </c>
      <c r="J40" s="27">
        <v>1</v>
      </c>
      <c r="K40" s="28" t="s">
        <v>59</v>
      </c>
      <c r="L40" s="29">
        <v>10</v>
      </c>
      <c r="M40" s="32">
        <f t="shared" si="0"/>
        <v>50</v>
      </c>
    </row>
    <row r="41" spans="2:13" ht="18">
      <c r="B41" s="21">
        <v>33</v>
      </c>
      <c r="C41" s="22" t="s">
        <v>71</v>
      </c>
      <c r="D41" s="23" t="s">
        <v>72</v>
      </c>
      <c r="E41" s="23" t="s">
        <v>87</v>
      </c>
      <c r="F41" s="24" t="s">
        <v>88</v>
      </c>
      <c r="G41" s="25"/>
      <c r="H41" s="26">
        <v>1</v>
      </c>
      <c r="I41" s="27" t="s">
        <v>57</v>
      </c>
      <c r="J41" s="27">
        <v>1</v>
      </c>
      <c r="K41" s="28" t="s">
        <v>59</v>
      </c>
      <c r="L41" s="29">
        <v>350</v>
      </c>
      <c r="M41" s="32">
        <f t="shared" si="0"/>
        <v>350</v>
      </c>
    </row>
    <row r="42" spans="2:13" ht="18">
      <c r="B42" s="21"/>
      <c r="C42" s="35" t="s">
        <v>71</v>
      </c>
      <c r="D42" s="36" t="s">
        <v>72</v>
      </c>
      <c r="E42" s="36" t="s">
        <v>127</v>
      </c>
      <c r="F42" s="34"/>
      <c r="G42" s="37"/>
      <c r="H42" s="33">
        <v>80</v>
      </c>
      <c r="I42" s="38" t="s">
        <v>128</v>
      </c>
      <c r="J42" s="38">
        <v>1</v>
      </c>
      <c r="K42" s="39" t="s">
        <v>129</v>
      </c>
      <c r="L42" s="40">
        <v>25</v>
      </c>
      <c r="M42" s="41">
        <f t="shared" si="0"/>
        <v>2000</v>
      </c>
    </row>
    <row r="43" spans="2:13" ht="18">
      <c r="B43" s="21">
        <v>34</v>
      </c>
      <c r="C43" s="22" t="s">
        <v>71</v>
      </c>
      <c r="D43" s="23" t="s">
        <v>72</v>
      </c>
      <c r="E43" s="23" t="s">
        <v>89</v>
      </c>
      <c r="F43" s="24" t="s">
        <v>130</v>
      </c>
      <c r="G43" s="25"/>
      <c r="H43" s="42">
        <v>20</v>
      </c>
      <c r="I43" s="27" t="s">
        <v>57</v>
      </c>
      <c r="J43" s="27">
        <v>1</v>
      </c>
      <c r="K43" s="28" t="s">
        <v>59</v>
      </c>
      <c r="L43" s="29">
        <v>55</v>
      </c>
      <c r="M43" s="32">
        <f t="shared" si="0"/>
        <v>1100</v>
      </c>
    </row>
    <row r="44" spans="2:13" ht="18">
      <c r="B44" s="21">
        <v>35</v>
      </c>
      <c r="C44" s="22" t="s">
        <v>52</v>
      </c>
      <c r="D44" s="23" t="s">
        <v>93</v>
      </c>
      <c r="E44" s="23" t="s">
        <v>95</v>
      </c>
      <c r="F44" s="24" t="s">
        <v>96</v>
      </c>
      <c r="G44" s="25"/>
      <c r="H44" s="26">
        <v>4</v>
      </c>
      <c r="I44" s="27" t="s">
        <v>58</v>
      </c>
      <c r="J44" s="38">
        <v>1</v>
      </c>
      <c r="K44" s="28" t="s">
        <v>111</v>
      </c>
      <c r="L44" s="29">
        <v>400</v>
      </c>
      <c r="M44" s="32">
        <f t="shared" si="0"/>
        <v>1600</v>
      </c>
    </row>
    <row r="45" spans="2:13" ht="18">
      <c r="B45" s="21">
        <v>36</v>
      </c>
      <c r="C45" s="22" t="s">
        <v>52</v>
      </c>
      <c r="D45" s="23" t="s">
        <v>93</v>
      </c>
      <c r="E45" s="23" t="s">
        <v>97</v>
      </c>
      <c r="F45" s="24"/>
      <c r="G45" s="25"/>
      <c r="H45" s="26">
        <v>4</v>
      </c>
      <c r="I45" s="27" t="s">
        <v>58</v>
      </c>
      <c r="J45" s="27">
        <v>1</v>
      </c>
      <c r="K45" s="28" t="s">
        <v>111</v>
      </c>
      <c r="L45" s="29">
        <v>400</v>
      </c>
      <c r="M45" s="32">
        <f t="shared" si="0"/>
        <v>1600</v>
      </c>
    </row>
    <row r="46" spans="2:13" ht="18">
      <c r="B46" s="21">
        <v>37</v>
      </c>
      <c r="C46" s="22" t="s">
        <v>52</v>
      </c>
      <c r="D46" s="23" t="s">
        <v>93</v>
      </c>
      <c r="E46" s="23" t="s">
        <v>98</v>
      </c>
      <c r="F46" s="24"/>
      <c r="G46" s="25"/>
      <c r="H46" s="26">
        <v>4</v>
      </c>
      <c r="I46" s="27" t="s">
        <v>58</v>
      </c>
      <c r="J46" s="38">
        <v>1</v>
      </c>
      <c r="K46" s="28" t="s">
        <v>111</v>
      </c>
      <c r="L46" s="29">
        <v>400</v>
      </c>
      <c r="M46" s="32">
        <f t="shared" si="0"/>
        <v>1600</v>
      </c>
    </row>
    <row r="47" spans="2:13" ht="18">
      <c r="B47" s="21">
        <v>38</v>
      </c>
      <c r="C47" s="22" t="s">
        <v>52</v>
      </c>
      <c r="D47" s="23" t="s">
        <v>93</v>
      </c>
      <c r="E47" s="23" t="s">
        <v>99</v>
      </c>
      <c r="F47" s="24"/>
      <c r="G47" s="25"/>
      <c r="H47" s="26">
        <v>1</v>
      </c>
      <c r="I47" s="27" t="s">
        <v>58</v>
      </c>
      <c r="J47" s="27">
        <v>1</v>
      </c>
      <c r="K47" s="28" t="s">
        <v>111</v>
      </c>
      <c r="L47" s="29">
        <v>1000</v>
      </c>
      <c r="M47" s="32">
        <f t="shared" si="0"/>
        <v>1000</v>
      </c>
    </row>
    <row r="48" spans="2:13" ht="18">
      <c r="B48" s="21">
        <v>39</v>
      </c>
      <c r="C48" s="22" t="s">
        <v>52</v>
      </c>
      <c r="D48" s="23" t="s">
        <v>94</v>
      </c>
      <c r="E48" s="23" t="s">
        <v>100</v>
      </c>
      <c r="F48" s="24" t="s">
        <v>101</v>
      </c>
      <c r="G48" s="25"/>
      <c r="H48" s="26">
        <v>2</v>
      </c>
      <c r="I48" s="27" t="s">
        <v>58</v>
      </c>
      <c r="J48" s="27">
        <v>1</v>
      </c>
      <c r="K48" s="28" t="s">
        <v>124</v>
      </c>
      <c r="L48" s="29">
        <v>2000</v>
      </c>
      <c r="M48" s="32">
        <f t="shared" si="0"/>
        <v>4000</v>
      </c>
    </row>
    <row r="49" spans="2:13" ht="18">
      <c r="B49" s="21">
        <v>40</v>
      </c>
      <c r="C49" s="22" t="s">
        <v>52</v>
      </c>
      <c r="D49" s="23" t="s">
        <v>94</v>
      </c>
      <c r="E49" s="23" t="s">
        <v>102</v>
      </c>
      <c r="F49" s="24" t="s">
        <v>103</v>
      </c>
      <c r="G49" s="25"/>
      <c r="H49" s="26">
        <v>2</v>
      </c>
      <c r="I49" s="27" t="s">
        <v>58</v>
      </c>
      <c r="J49" s="27">
        <v>1</v>
      </c>
      <c r="K49" s="28" t="s">
        <v>111</v>
      </c>
      <c r="L49" s="29">
        <v>2000</v>
      </c>
      <c r="M49" s="32">
        <f t="shared" si="0"/>
        <v>4000</v>
      </c>
    </row>
    <row r="50" spans="2:13" ht="18">
      <c r="B50" s="21">
        <v>41</v>
      </c>
      <c r="C50" s="22" t="s">
        <v>52</v>
      </c>
      <c r="D50" s="23" t="s">
        <v>94</v>
      </c>
      <c r="E50" s="23" t="s">
        <v>104</v>
      </c>
      <c r="F50" s="24" t="s">
        <v>105</v>
      </c>
      <c r="G50" s="25"/>
      <c r="H50" s="26">
        <v>1</v>
      </c>
      <c r="I50" s="27" t="s">
        <v>59</v>
      </c>
      <c r="J50" s="27">
        <v>1</v>
      </c>
      <c r="K50" s="28" t="s">
        <v>111</v>
      </c>
      <c r="L50" s="29">
        <v>3000</v>
      </c>
      <c r="M50" s="32">
        <f t="shared" si="0"/>
        <v>3000</v>
      </c>
    </row>
    <row r="51" spans="2:13" ht="18">
      <c r="B51" s="21">
        <v>42</v>
      </c>
      <c r="C51" s="22" t="s">
        <v>52</v>
      </c>
      <c r="D51" s="23" t="s">
        <v>94</v>
      </c>
      <c r="E51" s="23" t="s">
        <v>106</v>
      </c>
      <c r="F51" s="34" t="s">
        <v>125</v>
      </c>
      <c r="G51" s="25"/>
      <c r="H51" s="33">
        <v>5</v>
      </c>
      <c r="I51" s="27" t="s">
        <v>90</v>
      </c>
      <c r="J51" s="27">
        <v>1</v>
      </c>
      <c r="K51" s="28" t="s">
        <v>90</v>
      </c>
      <c r="L51" s="29">
        <v>2200</v>
      </c>
      <c r="M51" s="32">
        <f t="shared" si="0"/>
        <v>11000</v>
      </c>
    </row>
    <row r="52" spans="2:13" ht="18">
      <c r="B52" s="21">
        <v>43</v>
      </c>
      <c r="C52" s="22" t="s">
        <v>52</v>
      </c>
      <c r="D52" s="23" t="s">
        <v>94</v>
      </c>
      <c r="E52" s="23" t="s">
        <v>107</v>
      </c>
      <c r="F52" s="24" t="s">
        <v>108</v>
      </c>
      <c r="G52" s="25"/>
      <c r="H52" s="26">
        <v>1</v>
      </c>
      <c r="I52" s="27" t="s">
        <v>59</v>
      </c>
      <c r="J52" s="27">
        <v>1</v>
      </c>
      <c r="K52" s="28" t="s">
        <v>59</v>
      </c>
      <c r="L52" s="29">
        <v>28000</v>
      </c>
      <c r="M52" s="32">
        <f t="shared" si="0"/>
        <v>28000</v>
      </c>
    </row>
    <row r="53" spans="2:13" ht="18">
      <c r="B53" s="21">
        <v>44</v>
      </c>
      <c r="C53" s="22" t="s">
        <v>52</v>
      </c>
      <c r="D53" s="23" t="s">
        <v>94</v>
      </c>
      <c r="E53" s="23" t="s">
        <v>109</v>
      </c>
      <c r="F53" s="24"/>
      <c r="G53" s="25"/>
      <c r="H53" s="26">
        <v>1</v>
      </c>
      <c r="I53" s="27" t="s">
        <v>59</v>
      </c>
      <c r="J53" s="27">
        <v>1</v>
      </c>
      <c r="K53" s="28" t="s">
        <v>59</v>
      </c>
      <c r="L53" s="29">
        <v>2600</v>
      </c>
      <c r="M53" s="32">
        <f t="shared" si="0"/>
        <v>2600</v>
      </c>
    </row>
    <row r="54" spans="2:13" ht="18">
      <c r="B54" s="21">
        <v>45</v>
      </c>
      <c r="C54" s="22" t="s">
        <v>52</v>
      </c>
      <c r="D54" s="23" t="s">
        <v>94</v>
      </c>
      <c r="E54" s="23" t="s">
        <v>110</v>
      </c>
      <c r="F54" s="24" t="s">
        <v>108</v>
      </c>
      <c r="G54" s="25"/>
      <c r="H54" s="26">
        <v>1</v>
      </c>
      <c r="I54" s="27" t="s">
        <v>59</v>
      </c>
      <c r="J54" s="27">
        <v>1</v>
      </c>
      <c r="K54" s="28" t="s">
        <v>59</v>
      </c>
      <c r="L54" s="29">
        <v>8600</v>
      </c>
      <c r="M54" s="32">
        <f t="shared" si="0"/>
        <v>8600</v>
      </c>
    </row>
    <row r="55" spans="2:13" ht="18">
      <c r="B55" s="46"/>
      <c r="C55" s="47"/>
      <c r="D55" s="47"/>
      <c r="E55" s="47"/>
      <c r="F55" s="47"/>
      <c r="G55" s="48"/>
      <c r="H55" s="55" t="s">
        <v>8</v>
      </c>
      <c r="I55" s="56"/>
      <c r="J55" s="57"/>
      <c r="K55" s="65">
        <f>SUM(M9:M54)</f>
        <v>167125</v>
      </c>
      <c r="L55" s="65"/>
      <c r="M55" s="65"/>
    </row>
    <row r="56" spans="2:13" ht="18">
      <c r="B56" s="49"/>
      <c r="C56" s="50"/>
      <c r="D56" s="50"/>
      <c r="E56" s="50"/>
      <c r="F56" s="50"/>
      <c r="G56" s="51"/>
      <c r="H56" s="55" t="s">
        <v>126</v>
      </c>
      <c r="I56" s="56"/>
      <c r="J56" s="57"/>
      <c r="K56" s="65">
        <f>K55*0.1</f>
        <v>16712.5</v>
      </c>
      <c r="L56" s="65"/>
      <c r="M56" s="65"/>
    </row>
    <row r="57" spans="2:13" ht="18">
      <c r="B57" s="49"/>
      <c r="C57" s="50"/>
      <c r="D57" s="50"/>
      <c r="E57" s="50"/>
      <c r="F57" s="50"/>
      <c r="G57" s="51"/>
      <c r="H57" s="55" t="s">
        <v>117</v>
      </c>
      <c r="I57" s="56"/>
      <c r="J57" s="57" t="s">
        <v>117</v>
      </c>
      <c r="K57" s="61" t="s">
        <v>4</v>
      </c>
      <c r="L57" s="61"/>
      <c r="M57" s="61"/>
    </row>
    <row r="58" spans="2:13" ht="18">
      <c r="B58" s="49"/>
      <c r="C58" s="50"/>
      <c r="D58" s="50"/>
      <c r="E58" s="50"/>
      <c r="F58" s="50"/>
      <c r="G58" s="51"/>
      <c r="H58" s="55" t="s">
        <v>118</v>
      </c>
      <c r="I58" s="56"/>
      <c r="J58" s="57" t="s">
        <v>118</v>
      </c>
      <c r="K58" s="64">
        <v>0.06</v>
      </c>
      <c r="L58" s="64"/>
      <c r="M58" s="64"/>
    </row>
    <row r="59" spans="2:13" ht="18">
      <c r="B59" s="49"/>
      <c r="C59" s="50"/>
      <c r="D59" s="50"/>
      <c r="E59" s="50"/>
      <c r="F59" s="50"/>
      <c r="G59" s="51"/>
      <c r="H59" s="55" t="s">
        <v>119</v>
      </c>
      <c r="I59" s="56"/>
      <c r="J59" s="57"/>
      <c r="K59" s="65">
        <f>(K55+K56)*0.06</f>
        <v>11030.25</v>
      </c>
      <c r="L59" s="65"/>
      <c r="M59" s="65"/>
    </row>
    <row r="60" spans="2:13" ht="18">
      <c r="B60" s="52"/>
      <c r="C60" s="53"/>
      <c r="D60" s="53"/>
      <c r="E60" s="53"/>
      <c r="F60" s="53"/>
      <c r="G60" s="54"/>
      <c r="H60" s="55" t="s">
        <v>120</v>
      </c>
      <c r="I60" s="56"/>
      <c r="J60" s="57"/>
      <c r="K60" s="65">
        <f>K59+K55+K56</f>
        <v>194867.75</v>
      </c>
      <c r="L60" s="65"/>
      <c r="M60" s="65"/>
    </row>
    <row r="61" spans="2:13">
      <c r="B61" s="2"/>
      <c r="C61" s="3"/>
      <c r="D61" s="3"/>
      <c r="E61" s="3"/>
      <c r="F61" s="3"/>
      <c r="G61" s="3"/>
      <c r="H61" s="3"/>
      <c r="I61" s="3"/>
      <c r="J61" s="4"/>
      <c r="K61" s="5"/>
      <c r="L61" s="5"/>
      <c r="M61" s="6"/>
    </row>
    <row r="62" spans="2:13">
      <c r="B62" s="7"/>
      <c r="C62" s="4"/>
      <c r="D62" s="4"/>
      <c r="E62" s="4"/>
      <c r="F62" s="4"/>
      <c r="G62" s="4"/>
      <c r="H62" s="4"/>
      <c r="I62" s="4"/>
      <c r="J62" s="58" t="s">
        <v>5</v>
      </c>
      <c r="K62" s="58"/>
      <c r="L62" s="59"/>
      <c r="M62" s="60"/>
    </row>
    <row r="63" spans="2:13">
      <c r="B63" s="7"/>
      <c r="C63" s="4"/>
      <c r="D63" s="4"/>
      <c r="E63" s="4"/>
      <c r="F63" s="4"/>
      <c r="G63" s="4"/>
      <c r="H63" s="4"/>
      <c r="I63" s="4"/>
      <c r="J63" s="8"/>
      <c r="K63" s="8"/>
      <c r="L63" s="8"/>
      <c r="M63" s="9"/>
    </row>
    <row r="64" spans="2:13">
      <c r="B64" s="10"/>
      <c r="C64" s="8"/>
      <c r="D64" s="8"/>
      <c r="E64" s="8"/>
      <c r="F64" s="8"/>
      <c r="G64" s="8"/>
      <c r="H64" s="8"/>
      <c r="I64" s="8"/>
      <c r="J64" s="58" t="s">
        <v>6</v>
      </c>
      <c r="K64" s="58"/>
      <c r="L64" s="62"/>
      <c r="M64" s="63"/>
    </row>
    <row r="65" spans="2:13">
      <c r="B65" s="12"/>
      <c r="C65" s="11"/>
      <c r="D65" s="11"/>
      <c r="E65" s="11"/>
      <c r="F65" s="11"/>
      <c r="G65" s="11"/>
      <c r="H65" s="11"/>
      <c r="I65" s="11"/>
      <c r="J65" s="8"/>
      <c r="K65" s="8"/>
      <c r="L65" s="8"/>
      <c r="M65" s="9"/>
    </row>
    <row r="66" spans="2:13">
      <c r="B66" s="10"/>
      <c r="C66" s="8"/>
      <c r="D66" s="8"/>
      <c r="E66" s="8"/>
      <c r="F66" s="8"/>
      <c r="G66" s="8"/>
      <c r="H66" s="8"/>
      <c r="I66" s="8"/>
      <c r="J66" s="8"/>
      <c r="K66" s="8"/>
      <c r="L66" s="8"/>
      <c r="M66" s="9"/>
    </row>
    <row r="67" spans="2:13"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5"/>
    </row>
    <row r="68" spans="2:13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8"/>
    </row>
  </sheetData>
  <mergeCells count="31">
    <mergeCell ref="B2:M2"/>
    <mergeCell ref="K6:M6"/>
    <mergeCell ref="D3:G6"/>
    <mergeCell ref="K55:M55"/>
    <mergeCell ref="K56:M56"/>
    <mergeCell ref="H56:J56"/>
    <mergeCell ref="B7:C7"/>
    <mergeCell ref="K3:M3"/>
    <mergeCell ref="K4:M4"/>
    <mergeCell ref="K5:M5"/>
    <mergeCell ref="B3:C6"/>
    <mergeCell ref="H3:I6"/>
    <mergeCell ref="D8:G8"/>
    <mergeCell ref="H7:I7"/>
    <mergeCell ref="D7:E7"/>
    <mergeCell ref="F7:G7"/>
    <mergeCell ref="J62:K62"/>
    <mergeCell ref="L62:M62"/>
    <mergeCell ref="K57:M57"/>
    <mergeCell ref="J64:K64"/>
    <mergeCell ref="L64:M64"/>
    <mergeCell ref="K58:M58"/>
    <mergeCell ref="K59:M59"/>
    <mergeCell ref="K60:M60"/>
    <mergeCell ref="K7:M7"/>
    <mergeCell ref="B55:G60"/>
    <mergeCell ref="H55:J55"/>
    <mergeCell ref="H57:J57"/>
    <mergeCell ref="H58:J58"/>
    <mergeCell ref="H59:J59"/>
    <mergeCell ref="H60:J60"/>
  </mergeCells>
  <phoneticPr fontId="3" type="noConversion"/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5588297B824317498057F5E064BE6CE5" ma:contentTypeVersion="0" ma:contentTypeDescription="新建文档。" ma:contentTypeScope="" ma:versionID="c570ae6f02adcbe6a919f0f5cbf63a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ea1e8f4b264efabd6c8522ed644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0D3961-3BF2-41CF-B22D-0F1A19E1B2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B591D-832F-4629-B994-D8217CBFCF86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4B62E67-C2B7-416A-9845-A0898E5C1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魏晓洁</dc:creator>
  <cp:lastModifiedBy>Microsoft Office User</cp:lastModifiedBy>
  <cp:lastPrinted>2020-07-03T02:28:31Z</cp:lastPrinted>
  <dcterms:created xsi:type="dcterms:W3CDTF">2019-12-11T02:54:51Z</dcterms:created>
  <dcterms:modified xsi:type="dcterms:W3CDTF">2021-08-17T08:19:35Z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0x0101005588297B824317498057F5E064BE6CE5</vt:lpwstr>
  </property>
</Properties>
</file>