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贵阳诺富特" sheetId="2" r:id="rId1"/>
  </sheets>
  <calcPr calcId="144525"/>
</workbook>
</file>

<file path=xl/sharedStrings.xml><?xml version="1.0" encoding="utf-8"?>
<sst xmlns="http://schemas.openxmlformats.org/spreadsheetml/2006/main" count="72">
  <si>
    <t>2018年雪佛兰六区区域会议</t>
  </si>
  <si>
    <t>时间:</t>
  </si>
  <si>
    <t>地点：</t>
  </si>
  <si>
    <t>贵阳 南明区 中华南路8号 ，近新大陆数码广场</t>
  </si>
  <si>
    <t>酒店：</t>
  </si>
  <si>
    <t>贵阳诺富特酒店</t>
  </si>
  <si>
    <t>人数:</t>
  </si>
  <si>
    <t>经销商140人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</si>
  <si>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</si>
  <si>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</si>
  <si>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</si>
  <si>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</si>
  <si>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</si>
  <si>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</si>
  <si>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</si>
  <si>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</si>
  <si>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</si>
  <si>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</si>
  <si>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套房</t>
  </si>
  <si>
    <t>间</t>
  </si>
  <si>
    <t>晚</t>
  </si>
  <si>
    <t>含双早</t>
  </si>
  <si>
    <t>高级单间</t>
  </si>
  <si>
    <t>房间合计费用</t>
  </si>
  <si>
    <t>晚餐</t>
  </si>
  <si>
    <t>餐</t>
  </si>
  <si>
    <t>次</t>
  </si>
  <si>
    <t>午餐lunch</t>
  </si>
  <si>
    <t>人</t>
  </si>
  <si>
    <t>5月22日午餐</t>
  </si>
  <si>
    <t>桌</t>
  </si>
  <si>
    <t>晚宴</t>
  </si>
  <si>
    <t>5月22日晚餐</t>
  </si>
  <si>
    <t>赔偿</t>
  </si>
  <si>
    <t>饮料酒水</t>
  </si>
  <si>
    <t>含红酒 啤酒 饮料 矿泉水</t>
  </si>
  <si>
    <t>用餐费用合计</t>
  </si>
  <si>
    <t>会议室</t>
  </si>
  <si>
    <t>大会议室Meeting Room兰花厅</t>
  </si>
  <si>
    <t>天</t>
  </si>
  <si>
    <t>场</t>
  </si>
  <si>
    <t xml:space="preserve">5月22日  会议  400平米 </t>
  </si>
  <si>
    <t>小会议室</t>
  </si>
  <si>
    <t>杂费</t>
  </si>
  <si>
    <t>会议费用合计</t>
  </si>
  <si>
    <t>物料</t>
  </si>
  <si>
    <t>欢迎信</t>
  </si>
  <si>
    <t>张</t>
  </si>
  <si>
    <t>展架</t>
  </si>
  <si>
    <t>个</t>
  </si>
  <si>
    <t>物料费用合计</t>
  </si>
  <si>
    <t>团建</t>
  </si>
  <si>
    <t>门票</t>
  </si>
  <si>
    <t>大巴车 55座大巴车</t>
  </si>
  <si>
    <t>辆</t>
  </si>
  <si>
    <t>保险</t>
  </si>
  <si>
    <t>机票</t>
  </si>
  <si>
    <t>小区会使用</t>
  </si>
  <si>
    <t>导游</t>
  </si>
  <si>
    <t>团建合计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</si>
  <si>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</si>
  <si>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</si>
  <si>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</si>
  <si>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</si>
  <si>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</si>
  <si>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</si>
  <si>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</si>
  <si>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</si>
  <si>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</si>
  <si>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</si>
  <si>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</si>
  <si>
    <t>优惠总价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</si>
</sst>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\¥#,##0.00_);[Red]\(\¥#,##0.00\)"/>
    <numFmt numFmtId="178" formatCode="\¥#,##0.00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333333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0" borderId="1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32" borderId="20" applyNumberFormat="0" applyAlignment="0" applyProtection="0">
      <alignment vertical="center"/>
    </xf>
    <xf numFmtId="0" fontId="23" fillId="32" borderId="18" applyNumberFormat="0" applyAlignment="0" applyProtection="0">
      <alignment vertical="center"/>
    </xf>
    <xf numFmtId="0" fontId="24" fillId="36" borderId="2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177" fontId="1" fillId="3" borderId="8" xfId="8" applyNumberFormat="1" applyFont="1" applyFill="1" applyBorder="1" applyAlignment="1">
      <alignment horizontal="center" vertical="center"/>
    </xf>
    <xf numFmtId="177" fontId="1" fillId="2" borderId="5" xfId="8" applyNumberFormat="1" applyFont="1" applyFill="1" applyBorder="1" applyAlignment="1">
      <alignment horizontal="left" vertical="center"/>
    </xf>
    <xf numFmtId="177" fontId="1" fillId="2" borderId="8" xfId="8" applyNumberFormat="1" applyFont="1" applyFill="1" applyBorder="1" applyAlignment="1">
      <alignment horizontal="left" vertical="center"/>
    </xf>
    <xf numFmtId="177" fontId="2" fillId="0" borderId="5" xfId="8" applyNumberFormat="1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177" fontId="2" fillId="2" borderId="5" xfId="8" applyNumberFormat="1" applyFont="1" applyFill="1" applyBorder="1" applyAlignment="1">
      <alignment horizontal="left" vertical="center"/>
    </xf>
    <xf numFmtId="177" fontId="2" fillId="2" borderId="8" xfId="8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7" fontId="1" fillId="0" borderId="8" xfId="8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4" fillId="2" borderId="5" xfId="8" applyNumberFormat="1" applyFont="1" applyFill="1" applyBorder="1" applyAlignment="1">
      <alignment horizontal="left" vertical="center"/>
    </xf>
    <xf numFmtId="177" fontId="4" fillId="2" borderId="8" xfId="8" applyNumberFormat="1" applyFont="1" applyFill="1" applyBorder="1" applyAlignment="1">
      <alignment horizontal="left" vertical="center"/>
    </xf>
    <xf numFmtId="177" fontId="2" fillId="0" borderId="11" xfId="8" applyNumberFormat="1" applyFont="1" applyFill="1" applyBorder="1" applyAlignment="1">
      <alignment horizontal="center" vertical="center"/>
    </xf>
    <xf numFmtId="177" fontId="2" fillId="0" borderId="0" xfId="8" applyNumberFormat="1" applyFont="1" applyFill="1" applyBorder="1" applyAlignment="1">
      <alignment horizontal="center" vertical="center"/>
    </xf>
    <xf numFmtId="177" fontId="2" fillId="0" borderId="0" xfId="8" applyNumberFormat="1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77" fontId="1" fillId="5" borderId="8" xfId="8" applyNumberFormat="1" applyFont="1" applyFill="1" applyBorder="1" applyAlignment="1">
      <alignment horizontal="center" vertical="center"/>
    </xf>
    <xf numFmtId="177" fontId="5" fillId="2" borderId="8" xfId="8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177" fontId="4" fillId="7" borderId="5" xfId="8" applyNumberFormat="1" applyFont="1" applyFill="1" applyBorder="1" applyAlignment="1">
      <alignment horizontal="left" vertical="center"/>
    </xf>
    <xf numFmtId="177" fontId="4" fillId="7" borderId="8" xfId="8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>
      <alignment vertical="center"/>
    </xf>
    <xf numFmtId="0" fontId="1" fillId="8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58" fontId="5" fillId="3" borderId="17" xfId="0" applyNumberFormat="1" applyFont="1" applyFill="1" applyBorder="1" applyAlignment="1">
      <alignment horizontal="center" vertical="center"/>
    </xf>
    <xf numFmtId="177" fontId="1" fillId="3" borderId="17" xfId="0" applyNumberFormat="1" applyFont="1" applyFill="1" applyBorder="1" applyAlignment="1">
      <alignment horizontal="center" vertical="center"/>
    </xf>
    <xf numFmtId="177" fontId="1" fillId="3" borderId="16" xfId="0" applyNumberFormat="1" applyFont="1" applyFill="1" applyBorder="1" applyAlignment="1">
      <alignment horizontal="center" vertical="center"/>
    </xf>
    <xf numFmtId="177" fontId="1" fillId="2" borderId="16" xfId="0" applyNumberFormat="1" applyFont="1" applyFill="1" applyBorder="1" applyAlignment="1">
      <alignment horizontal="center" vertical="center"/>
    </xf>
    <xf numFmtId="177" fontId="1" fillId="5" borderId="16" xfId="0" applyNumberFormat="1" applyFont="1" applyFill="1" applyBorder="1" applyAlignment="1">
      <alignment horizontal="left" vertical="center"/>
    </xf>
    <xf numFmtId="177" fontId="2" fillId="2" borderId="16" xfId="0" applyNumberFormat="1" applyFont="1" applyFill="1" applyBorder="1" applyAlignment="1">
      <alignment horizontal="center" vertical="center"/>
    </xf>
    <xf numFmtId="177" fontId="1" fillId="5" borderId="8" xfId="0" applyNumberFormat="1" applyFont="1" applyFill="1" applyBorder="1" applyAlignment="1">
      <alignment horizontal="center" vertical="center"/>
    </xf>
    <xf numFmtId="177" fontId="1" fillId="0" borderId="16" xfId="0" applyNumberFormat="1" applyFont="1" applyFill="1" applyBorder="1" applyAlignment="1">
      <alignment horizontal="center" vertical="center" wrapText="1"/>
    </xf>
    <xf numFmtId="177" fontId="4" fillId="4" borderId="8" xfId="0" applyNumberFormat="1" applyFont="1" applyFill="1" applyBorder="1" applyAlignment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177" fontId="4" fillId="6" borderId="8" xfId="0" applyNumberFormat="1" applyFont="1" applyFill="1" applyBorder="1" applyAlignment="1">
      <alignment horizontal="center" vertical="center"/>
    </xf>
    <xf numFmtId="177" fontId="4" fillId="6" borderId="16" xfId="0" applyNumberFormat="1" applyFont="1" applyFill="1" applyBorder="1" applyAlignment="1">
      <alignment horizontal="center" vertical="center"/>
    </xf>
    <xf numFmtId="177" fontId="4" fillId="7" borderId="8" xfId="0" applyNumberFormat="1" applyFont="1" applyFill="1" applyBorder="1" applyAlignment="1">
      <alignment horizontal="center" vertical="center"/>
    </xf>
    <xf numFmtId="177" fontId="4" fillId="7" borderId="16" xfId="0" applyNumberFormat="1" applyFont="1" applyFill="1" applyBorder="1" applyAlignment="1">
      <alignment horizontal="center" vertical="center"/>
    </xf>
    <xf numFmtId="177" fontId="4" fillId="8" borderId="14" xfId="0" applyNumberFormat="1" applyFont="1" applyFill="1" applyBorder="1" applyAlignment="1">
      <alignment horizontal="center" vertical="center"/>
    </xf>
    <xf numFmtId="177" fontId="4" fillId="8" borderId="17" xfId="0" applyNumberFormat="1" applyFont="1" applyFill="1" applyBorder="1" applyAlignment="1">
      <alignment horizontal="center" vertical="center"/>
    </xf>
    <xf numFmtId="177" fontId="4" fillId="8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7" workbookViewId="0">
      <selection activeCell="A23" sqref="A23:C23"/>
    </sheetView>
  </sheetViews>
  <sheetFormatPr defaultColWidth="9" defaultRowHeight="16.5"/>
  <cols>
    <col min="1" max="1" width="14" style="1" customWidth="1"/>
    <col min="2" max="2" width="10" style="1" customWidth="1"/>
    <col min="3" max="3" width="25.875" style="1" customWidth="1"/>
    <col min="4" max="7" width="8.125" style="1" customWidth="1"/>
    <col min="8" max="8" width="10" style="2" customWidth="1"/>
    <col min="9" max="9" width="12.375" style="2" customWidth="1"/>
    <col min="10" max="10" width="45.25" style="2" customWidth="1"/>
    <col min="11" max="16384" width="9" style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1" t="s">
        <v>1</v>
      </c>
      <c r="B2" s="4">
        <v>43242</v>
      </c>
      <c r="C2" s="4"/>
      <c r="H2" s="1"/>
      <c r="I2" s="1"/>
      <c r="J2" s="1"/>
    </row>
    <row r="3" spans="1:10">
      <c r="A3" s="1" t="s">
        <v>2</v>
      </c>
      <c r="B3" s="5" t="s">
        <v>3</v>
      </c>
      <c r="C3" s="5"/>
      <c r="H3" s="1"/>
      <c r="I3" s="1"/>
      <c r="J3" s="1"/>
    </row>
    <row r="4" spans="1:10">
      <c r="A4" s="1" t="s">
        <v>4</v>
      </c>
      <c r="B4" s="6" t="s">
        <v>5</v>
      </c>
      <c r="H4" s="1"/>
      <c r="I4" s="1"/>
      <c r="J4" s="1"/>
    </row>
    <row r="5" ht="17.25" spans="1:10">
      <c r="A5" s="1" t="s">
        <v>6</v>
      </c>
      <c r="B5" s="5" t="s">
        <v>7</v>
      </c>
      <c r="C5" s="5"/>
      <c r="H5" s="1"/>
      <c r="I5" s="1"/>
      <c r="J5" s="1"/>
    </row>
    <row r="6" spans="1:10">
      <c r="A6" s="7" t="s">
        <v>8</v>
      </c>
      <c r="B6" s="8"/>
      <c r="C6" s="9"/>
      <c r="D6" s="8" t="s">
        <v>9</v>
      </c>
      <c r="E6" s="10"/>
      <c r="F6" s="10"/>
      <c r="G6" s="10"/>
      <c r="H6" s="10"/>
      <c r="I6" s="9"/>
      <c r="J6" s="65" t="s">
        <v>10</v>
      </c>
    </row>
    <row r="7" spans="1:10">
      <c r="A7" s="11"/>
      <c r="B7" s="12"/>
      <c r="C7" s="13"/>
      <c r="D7" s="14" t="s">
        <v>11</v>
      </c>
      <c r="E7" s="14"/>
      <c r="F7" s="14"/>
      <c r="G7" s="14"/>
      <c r="H7" s="15" t="s">
        <v>12</v>
      </c>
      <c r="I7" s="15"/>
      <c r="J7" s="66"/>
    </row>
    <row r="8" spans="1:10">
      <c r="A8" s="11"/>
      <c r="B8" s="12"/>
      <c r="C8" s="13"/>
      <c r="D8" s="14" t="s">
        <v>13</v>
      </c>
      <c r="E8" s="14" t="s">
        <v>14</v>
      </c>
      <c r="F8" s="14" t="s">
        <v>13</v>
      </c>
      <c r="G8" s="14" t="s">
        <v>14</v>
      </c>
      <c r="H8" s="15" t="s">
        <v>15</v>
      </c>
      <c r="I8" s="15" t="s">
        <v>16</v>
      </c>
      <c r="J8" s="66"/>
    </row>
    <row r="9" spans="1:10">
      <c r="A9" s="16" t="s">
        <v>17</v>
      </c>
      <c r="B9" s="17" t="s">
        <v>18</v>
      </c>
      <c r="C9" s="18"/>
      <c r="D9" s="19">
        <v>1</v>
      </c>
      <c r="E9" s="19" t="s">
        <v>19</v>
      </c>
      <c r="F9" s="19">
        <v>3</v>
      </c>
      <c r="G9" s="19" t="s">
        <v>20</v>
      </c>
      <c r="H9" s="20">
        <v>1159.52</v>
      </c>
      <c r="I9" s="20">
        <f>D9*F9*H9</f>
        <v>3478.56</v>
      </c>
      <c r="J9" s="67" t="s">
        <v>21</v>
      </c>
    </row>
    <row r="10" spans="1:10">
      <c r="A10" s="21"/>
      <c r="B10" s="17" t="s">
        <v>22</v>
      </c>
      <c r="C10" s="18"/>
      <c r="D10" s="19">
        <v>20</v>
      </c>
      <c r="E10" s="19" t="s">
        <v>19</v>
      </c>
      <c r="F10" s="19">
        <v>3</v>
      </c>
      <c r="G10" s="19" t="s">
        <v>20</v>
      </c>
      <c r="H10" s="20">
        <v>540</v>
      </c>
      <c r="I10" s="20"/>
      <c r="J10" s="67" t="s">
        <v>21</v>
      </c>
    </row>
    <row r="11" spans="1:10">
      <c r="A11" s="22" t="s">
        <v>23</v>
      </c>
      <c r="B11" s="23"/>
      <c r="C11" s="24"/>
      <c r="D11" s="25"/>
      <c r="E11" s="25"/>
      <c r="F11" s="25"/>
      <c r="G11" s="25"/>
      <c r="H11" s="26"/>
      <c r="I11" s="26">
        <f>SUM(I9:I10)</f>
        <v>3478.56</v>
      </c>
      <c r="J11" s="66"/>
    </row>
    <row r="12" spans="1:10">
      <c r="A12" s="21"/>
      <c r="B12" s="17" t="s">
        <v>24</v>
      </c>
      <c r="C12" s="18"/>
      <c r="D12" s="19">
        <v>1</v>
      </c>
      <c r="E12" s="19" t="s">
        <v>25</v>
      </c>
      <c r="F12" s="19">
        <v>1</v>
      </c>
      <c r="G12" s="19" t="s">
        <v>26</v>
      </c>
      <c r="H12" s="27">
        <v>3872</v>
      </c>
      <c r="I12" s="20">
        <f>D12*F12*H12</f>
        <v>3872</v>
      </c>
      <c r="J12" s="68"/>
    </row>
    <row r="13" spans="1:10">
      <c r="A13" s="21"/>
      <c r="B13" s="28" t="s">
        <v>27</v>
      </c>
      <c r="C13" s="28"/>
      <c r="D13" s="19">
        <v>167</v>
      </c>
      <c r="E13" s="19" t="s">
        <v>28</v>
      </c>
      <c r="F13" s="19">
        <v>1</v>
      </c>
      <c r="G13" s="19" t="s">
        <v>26</v>
      </c>
      <c r="H13" s="27">
        <v>108</v>
      </c>
      <c r="I13" s="20">
        <f>D13*F13*H13</f>
        <v>18036</v>
      </c>
      <c r="J13" s="69" t="s">
        <v>29</v>
      </c>
    </row>
    <row r="14" spans="1:10">
      <c r="A14" s="21"/>
      <c r="B14" s="28"/>
      <c r="C14" s="28"/>
      <c r="D14" s="19">
        <v>2</v>
      </c>
      <c r="E14" s="19" t="s">
        <v>30</v>
      </c>
      <c r="F14" s="19">
        <v>1</v>
      </c>
      <c r="G14" s="19" t="s">
        <v>26</v>
      </c>
      <c r="H14" s="27">
        <v>3323</v>
      </c>
      <c r="I14" s="20">
        <f>D14*F14*H14</f>
        <v>6646</v>
      </c>
      <c r="J14" s="69"/>
    </row>
    <row r="15" spans="1:10">
      <c r="A15" s="21"/>
      <c r="B15" s="28"/>
      <c r="C15" s="28"/>
      <c r="D15" s="19">
        <v>1</v>
      </c>
      <c r="E15" s="19" t="s">
        <v>30</v>
      </c>
      <c r="F15" s="19">
        <v>1</v>
      </c>
      <c r="G15" s="19" t="s">
        <v>26</v>
      </c>
      <c r="H15" s="27">
        <v>2732</v>
      </c>
      <c r="I15" s="20">
        <f>D15*F15*H15</f>
        <v>2732</v>
      </c>
      <c r="J15" s="69"/>
    </row>
    <row r="16" spans="1:10">
      <c r="A16" s="21"/>
      <c r="B16" s="28" t="s">
        <v>31</v>
      </c>
      <c r="C16" s="28"/>
      <c r="D16" s="19">
        <v>20</v>
      </c>
      <c r="E16" s="19" t="s">
        <v>30</v>
      </c>
      <c r="F16" s="19">
        <v>1</v>
      </c>
      <c r="G16" s="19" t="s">
        <v>26</v>
      </c>
      <c r="H16" s="27">
        <v>1588</v>
      </c>
      <c r="I16" s="20">
        <f>D16*F16*H16</f>
        <v>31760</v>
      </c>
      <c r="J16" s="69" t="s">
        <v>32</v>
      </c>
    </row>
    <row r="17" spans="1:10">
      <c r="A17" s="21"/>
      <c r="B17" s="28" t="s">
        <v>33</v>
      </c>
      <c r="C17" s="28"/>
      <c r="D17" s="19">
        <v>1</v>
      </c>
      <c r="E17" s="19" t="s">
        <v>26</v>
      </c>
      <c r="F17" s="19">
        <v>1</v>
      </c>
      <c r="G17" s="19" t="s">
        <v>26</v>
      </c>
      <c r="H17" s="27">
        <v>260</v>
      </c>
      <c r="I17" s="20">
        <f>D17*F17*H17</f>
        <v>260</v>
      </c>
      <c r="J17" s="69"/>
    </row>
    <row r="18" spans="1:10">
      <c r="A18" s="21"/>
      <c r="B18" s="28" t="s">
        <v>34</v>
      </c>
      <c r="C18" s="28"/>
      <c r="D18" s="19">
        <v>1</v>
      </c>
      <c r="E18" s="19" t="s">
        <v>26</v>
      </c>
      <c r="F18" s="19">
        <v>1</v>
      </c>
      <c r="G18" s="19" t="s">
        <v>26</v>
      </c>
      <c r="H18" s="27">
        <v>12006</v>
      </c>
      <c r="I18" s="20">
        <f>D18*F18*H18</f>
        <v>12006</v>
      </c>
      <c r="J18" s="70" t="s">
        <v>35</v>
      </c>
    </row>
    <row r="19" spans="1:10">
      <c r="A19" s="29" t="s">
        <v>36</v>
      </c>
      <c r="B19" s="30"/>
      <c r="C19" s="30"/>
      <c r="D19" s="25"/>
      <c r="E19" s="25"/>
      <c r="F19" s="25"/>
      <c r="G19" s="25"/>
      <c r="H19" s="25"/>
      <c r="I19" s="26">
        <f>SUM(I12:I18)</f>
        <v>75312</v>
      </c>
      <c r="J19" s="71"/>
    </row>
    <row r="20" spans="1:10">
      <c r="A20" s="31" t="s">
        <v>37</v>
      </c>
      <c r="B20" s="28" t="s">
        <v>38</v>
      </c>
      <c r="C20" s="28"/>
      <c r="D20" s="19">
        <v>1</v>
      </c>
      <c r="E20" s="19" t="s">
        <v>39</v>
      </c>
      <c r="F20" s="19">
        <v>1</v>
      </c>
      <c r="G20" s="19" t="s">
        <v>40</v>
      </c>
      <c r="H20" s="32">
        <v>8000</v>
      </c>
      <c r="I20" s="20">
        <f>H20*F20*D20</f>
        <v>8000</v>
      </c>
      <c r="J20" s="72" t="s">
        <v>41</v>
      </c>
    </row>
    <row r="21" spans="1:10">
      <c r="A21" s="31"/>
      <c r="B21" s="28" t="s">
        <v>42</v>
      </c>
      <c r="C21" s="28"/>
      <c r="D21" s="19">
        <v>1</v>
      </c>
      <c r="E21" s="19" t="s">
        <v>40</v>
      </c>
      <c r="F21" s="19">
        <v>1</v>
      </c>
      <c r="G21" s="19" t="s">
        <v>26</v>
      </c>
      <c r="H21" s="32">
        <v>5781.44</v>
      </c>
      <c r="I21" s="20">
        <v>5781.44</v>
      </c>
      <c r="J21" s="72"/>
    </row>
    <row r="22" spans="1:10">
      <c r="A22" s="31"/>
      <c r="B22" s="28" t="s">
        <v>43</v>
      </c>
      <c r="C22" s="28"/>
      <c r="D22" s="19">
        <v>1</v>
      </c>
      <c r="E22" s="19" t="s">
        <v>26</v>
      </c>
      <c r="F22" s="19">
        <v>1</v>
      </c>
      <c r="G22" s="19" t="s">
        <v>26</v>
      </c>
      <c r="H22" s="32">
        <v>74.75</v>
      </c>
      <c r="I22" s="20">
        <f>H22*F22*D22</f>
        <v>74.75</v>
      </c>
      <c r="J22" s="72"/>
    </row>
    <row r="23" spans="1:10">
      <c r="A23" s="33" t="s">
        <v>44</v>
      </c>
      <c r="B23" s="34"/>
      <c r="C23" s="34"/>
      <c r="D23" s="35"/>
      <c r="E23" s="35"/>
      <c r="F23" s="35"/>
      <c r="G23" s="35"/>
      <c r="H23" s="35"/>
      <c r="I23" s="26">
        <f>SUM(I20:I22)</f>
        <v>13856.19</v>
      </c>
      <c r="J23" s="73"/>
    </row>
    <row r="24" ht="17.25" customHeight="1" spans="1:10">
      <c r="A24" s="31" t="s">
        <v>45</v>
      </c>
      <c r="B24" s="36" t="s">
        <v>46</v>
      </c>
      <c r="C24" s="36"/>
      <c r="D24" s="37">
        <v>150</v>
      </c>
      <c r="E24" s="37" t="s">
        <v>47</v>
      </c>
      <c r="F24" s="37">
        <v>1</v>
      </c>
      <c r="G24" s="37" t="s">
        <v>26</v>
      </c>
      <c r="H24" s="36">
        <v>8</v>
      </c>
      <c r="I24" s="74">
        <f t="shared" ref="I24:I34" si="0">D24*F24*H24</f>
        <v>1200</v>
      </c>
      <c r="J24" s="75"/>
    </row>
    <row r="25" ht="17.25" customHeight="1" spans="1:10">
      <c r="A25" s="31"/>
      <c r="B25" s="36" t="s">
        <v>48</v>
      </c>
      <c r="C25" s="36"/>
      <c r="D25" s="37">
        <v>2</v>
      </c>
      <c r="E25" s="37" t="s">
        <v>49</v>
      </c>
      <c r="F25" s="37">
        <v>1</v>
      </c>
      <c r="G25" s="37" t="s">
        <v>26</v>
      </c>
      <c r="H25" s="36">
        <v>300</v>
      </c>
      <c r="I25" s="74">
        <f t="shared" si="0"/>
        <v>600</v>
      </c>
      <c r="J25" s="75"/>
    </row>
    <row r="26" spans="1:10">
      <c r="A26" s="38" t="s">
        <v>50</v>
      </c>
      <c r="B26" s="39"/>
      <c r="C26" s="39"/>
      <c r="D26" s="35"/>
      <c r="E26" s="35"/>
      <c r="F26" s="35"/>
      <c r="G26" s="35"/>
      <c r="H26" s="35"/>
      <c r="I26" s="26">
        <f>SUM(I24:I25)</f>
        <v>1800</v>
      </c>
      <c r="J26" s="73"/>
    </row>
    <row r="27" ht="17.25" customHeight="1" spans="1:10">
      <c r="A27" s="40" t="s">
        <v>51</v>
      </c>
      <c r="B27" s="36" t="s">
        <v>52</v>
      </c>
      <c r="C27" s="36"/>
      <c r="D27" s="37">
        <v>88</v>
      </c>
      <c r="E27" s="37" t="s">
        <v>47</v>
      </c>
      <c r="F27" s="37">
        <v>1</v>
      </c>
      <c r="G27" s="37" t="s">
        <v>26</v>
      </c>
      <c r="H27" s="36">
        <v>230</v>
      </c>
      <c r="I27" s="74">
        <f t="shared" si="0"/>
        <v>20240</v>
      </c>
      <c r="J27" s="75"/>
    </row>
    <row r="28" ht="17.25" customHeight="1" spans="1:10">
      <c r="A28" s="41"/>
      <c r="B28" s="36" t="s">
        <v>53</v>
      </c>
      <c r="C28" s="36"/>
      <c r="D28" s="37">
        <v>3</v>
      </c>
      <c r="E28" s="37" t="s">
        <v>54</v>
      </c>
      <c r="F28" s="37">
        <v>1</v>
      </c>
      <c r="G28" s="37" t="s">
        <v>26</v>
      </c>
      <c r="H28" s="36">
        <v>3000</v>
      </c>
      <c r="I28" s="74">
        <f t="shared" si="0"/>
        <v>9000</v>
      </c>
      <c r="J28" s="75"/>
    </row>
    <row r="29" ht="17.25" customHeight="1" spans="1:10">
      <c r="A29" s="41"/>
      <c r="B29" s="28" t="s">
        <v>55</v>
      </c>
      <c r="C29" s="28"/>
      <c r="D29" s="19">
        <v>107</v>
      </c>
      <c r="E29" s="19" t="s">
        <v>28</v>
      </c>
      <c r="F29" s="19">
        <v>1</v>
      </c>
      <c r="G29" s="19" t="s">
        <v>26</v>
      </c>
      <c r="H29" s="28">
        <v>12</v>
      </c>
      <c r="I29" s="20">
        <f t="shared" si="0"/>
        <v>1284</v>
      </c>
      <c r="J29" s="75"/>
    </row>
    <row r="30" ht="17.25" customHeight="1" spans="1:10">
      <c r="A30" s="41"/>
      <c r="B30" s="28" t="s">
        <v>56</v>
      </c>
      <c r="C30" s="28"/>
      <c r="D30" s="19">
        <v>1</v>
      </c>
      <c r="E30" s="19" t="s">
        <v>28</v>
      </c>
      <c r="F30" s="19">
        <v>1</v>
      </c>
      <c r="G30" s="19" t="s">
        <v>26</v>
      </c>
      <c r="H30" s="28">
        <v>1350</v>
      </c>
      <c r="I30" s="20">
        <f t="shared" si="0"/>
        <v>1350</v>
      </c>
      <c r="J30" s="75"/>
    </row>
    <row r="31" ht="17.25" customHeight="1" spans="1:10">
      <c r="A31" s="41"/>
      <c r="B31" s="28" t="s">
        <v>57</v>
      </c>
      <c r="C31" s="28"/>
      <c r="D31" s="19">
        <v>1</v>
      </c>
      <c r="E31" s="19" t="s">
        <v>28</v>
      </c>
      <c r="F31" s="19">
        <v>1</v>
      </c>
      <c r="G31" s="19" t="s">
        <v>26</v>
      </c>
      <c r="H31" s="28">
        <v>46400</v>
      </c>
      <c r="I31" s="20">
        <f t="shared" si="0"/>
        <v>46400</v>
      </c>
      <c r="J31" s="75"/>
    </row>
    <row r="32" ht="17.25" customHeight="1" spans="1:10">
      <c r="A32" s="42"/>
      <c r="B32" s="28" t="s">
        <v>58</v>
      </c>
      <c r="C32" s="28"/>
      <c r="D32" s="19">
        <v>3</v>
      </c>
      <c r="E32" s="19" t="s">
        <v>28</v>
      </c>
      <c r="F32" s="19">
        <v>1</v>
      </c>
      <c r="G32" s="19" t="s">
        <v>26</v>
      </c>
      <c r="H32" s="28">
        <v>500</v>
      </c>
      <c r="I32" s="20">
        <f>D32*F32*H32</f>
        <v>1500</v>
      </c>
      <c r="J32" s="75"/>
    </row>
    <row r="33" spans="1:10">
      <c r="A33" s="43" t="s">
        <v>59</v>
      </c>
      <c r="B33" s="44"/>
      <c r="C33" s="44"/>
      <c r="D33" s="14"/>
      <c r="E33" s="14"/>
      <c r="F33" s="14"/>
      <c r="G33" s="14"/>
      <c r="H33" s="14"/>
      <c r="I33" s="76">
        <f>SUM(I27:I32)</f>
        <v>79774</v>
      </c>
      <c r="J33" s="77"/>
    </row>
    <row r="34" spans="1:10">
      <c r="A34" s="45" t="s">
        <v>60</v>
      </c>
      <c r="B34" s="37" t="s">
        <v>61</v>
      </c>
      <c r="C34" s="37"/>
      <c r="D34" s="37">
        <v>1</v>
      </c>
      <c r="E34" s="37" t="s">
        <v>28</v>
      </c>
      <c r="F34" s="37">
        <v>2</v>
      </c>
      <c r="G34" s="37" t="s">
        <v>26</v>
      </c>
      <c r="H34" s="46">
        <v>1000</v>
      </c>
      <c r="I34" s="46">
        <f t="shared" ref="I34:I36" si="1">H34*F34*D34</f>
        <v>2000</v>
      </c>
      <c r="J34" s="78" t="s">
        <v>62</v>
      </c>
    </row>
    <row r="35" spans="1:10">
      <c r="A35" s="45"/>
      <c r="B35" s="37" t="s">
        <v>63</v>
      </c>
      <c r="C35" s="37"/>
      <c r="D35" s="37">
        <v>1</v>
      </c>
      <c r="E35" s="37" t="s">
        <v>19</v>
      </c>
      <c r="F35" s="37">
        <v>4</v>
      </c>
      <c r="G35" s="37" t="s">
        <v>20</v>
      </c>
      <c r="H35" s="46">
        <v>400</v>
      </c>
      <c r="I35" s="46">
        <f t="shared" si="1"/>
        <v>1600</v>
      </c>
      <c r="J35" s="78"/>
    </row>
    <row r="36" spans="1:10">
      <c r="A36" s="45"/>
      <c r="B36" s="37" t="s">
        <v>64</v>
      </c>
      <c r="C36" s="37"/>
      <c r="D36" s="37">
        <v>2</v>
      </c>
      <c r="E36" s="37" t="s">
        <v>28</v>
      </c>
      <c r="F36" s="37">
        <v>5</v>
      </c>
      <c r="G36" s="37" t="s">
        <v>39</v>
      </c>
      <c r="H36" s="46">
        <v>400</v>
      </c>
      <c r="I36" s="46">
        <f t="shared" si="1"/>
        <v>4000</v>
      </c>
      <c r="J36" s="78"/>
    </row>
    <row r="37" spans="1:10">
      <c r="A37" s="38" t="s">
        <v>65</v>
      </c>
      <c r="B37" s="47"/>
      <c r="C37" s="47"/>
      <c r="D37" s="48"/>
      <c r="E37" s="48"/>
      <c r="F37" s="48"/>
      <c r="G37" s="48"/>
      <c r="H37" s="49"/>
      <c r="I37" s="15">
        <f>SUM(I34:I36)</f>
        <v>7600</v>
      </c>
      <c r="J37" s="77"/>
    </row>
    <row r="38" spans="1:10">
      <c r="A38" s="50" t="s">
        <v>66</v>
      </c>
      <c r="B38" s="51"/>
      <c r="C38" s="52"/>
      <c r="D38" s="53"/>
      <c r="E38" s="53"/>
      <c r="F38" s="53"/>
      <c r="G38" s="53"/>
      <c r="H38" s="54"/>
      <c r="I38" s="79">
        <f>SUM(I37,I33,I26,I23,I19,I11)</f>
        <v>181820.75</v>
      </c>
      <c r="J38" s="80"/>
    </row>
    <row r="39" spans="1:10">
      <c r="A39" s="50" t="s">
        <v>67</v>
      </c>
      <c r="B39" s="51"/>
      <c r="C39" s="52"/>
      <c r="D39" s="53"/>
      <c r="E39" s="53"/>
      <c r="F39" s="53"/>
      <c r="G39" s="53"/>
      <c r="H39" s="54"/>
      <c r="I39" s="79">
        <f>I38*0.1</f>
        <v>18182.075</v>
      </c>
      <c r="J39" s="80"/>
    </row>
    <row r="40" spans="1:10">
      <c r="A40" s="50" t="s">
        <v>68</v>
      </c>
      <c r="B40" s="51"/>
      <c r="C40" s="52"/>
      <c r="D40" s="53"/>
      <c r="E40" s="53"/>
      <c r="F40" s="53"/>
      <c r="G40" s="53"/>
      <c r="H40" s="54"/>
      <c r="I40" s="79">
        <f>SUM(I38:I39)</f>
        <v>200002.825</v>
      </c>
      <c r="J40" s="80"/>
    </row>
    <row r="41" spans="1:10">
      <c r="A41" s="55" t="s">
        <v>69</v>
      </c>
      <c r="B41" s="56"/>
      <c r="C41" s="56"/>
      <c r="D41" s="57"/>
      <c r="E41" s="57"/>
      <c r="F41" s="57"/>
      <c r="G41" s="57"/>
      <c r="H41" s="57"/>
      <c r="I41" s="81">
        <f>I40*0.06</f>
        <v>12000.1695</v>
      </c>
      <c r="J41" s="82"/>
    </row>
    <row r="42" spans="1:10">
      <c r="A42" s="58" t="s">
        <v>70</v>
      </c>
      <c r="B42" s="59"/>
      <c r="C42" s="60"/>
      <c r="D42" s="61"/>
      <c r="E42" s="61"/>
      <c r="F42" s="61"/>
      <c r="G42" s="61"/>
      <c r="H42" s="61"/>
      <c r="I42" s="83">
        <f>SUM(I40:I41)</f>
        <v>212002.9945</v>
      </c>
      <c r="J42" s="84"/>
    </row>
    <row r="43" spans="1:10">
      <c r="A43" s="62" t="s">
        <v>71</v>
      </c>
      <c r="B43" s="63"/>
      <c r="C43" s="63"/>
      <c r="D43" s="63"/>
      <c r="E43" s="63"/>
      <c r="F43" s="63"/>
      <c r="G43" s="63"/>
      <c r="H43" s="64"/>
      <c r="I43" s="85">
        <v>212000</v>
      </c>
      <c r="J43" s="64"/>
    </row>
  </sheetData>
  <mergeCells count="43">
    <mergeCell ref="A1:J1"/>
    <mergeCell ref="B2:C2"/>
    <mergeCell ref="B3:C3"/>
    <mergeCell ref="B5:C5"/>
    <mergeCell ref="B6:C6"/>
    <mergeCell ref="D6:I6"/>
    <mergeCell ref="B7:C7"/>
    <mergeCell ref="B8:C8"/>
    <mergeCell ref="B9:C9"/>
    <mergeCell ref="B10:C10"/>
    <mergeCell ref="B12:C12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5:C25"/>
    <mergeCell ref="A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B38:C38"/>
    <mergeCell ref="B39:C39"/>
    <mergeCell ref="B41:C41"/>
    <mergeCell ref="B42:C42"/>
    <mergeCell ref="A9:A10"/>
    <mergeCell ref="A12:A18"/>
    <mergeCell ref="A24:A25"/>
    <mergeCell ref="A27:A32"/>
    <mergeCell ref="A34:A36"/>
    <mergeCell ref="J34:J36"/>
    <mergeCell ref="B13:C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贵阳诺富特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Administrator</cp:lastModifiedBy>
  <dcterms:created xsi:type="dcterms:W3CDTF">2018-01-03T09:06:00Z</dcterms:created>
  <dcterms:modified xsi:type="dcterms:W3CDTF">2018-06-05T06:36:59Z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