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05" windowHeight="6120"/>
  </bookViews>
  <sheets>
    <sheet name="会议需求表报价表" sheetId="1" r:id="rId1"/>
    <sheet name="行程明细" sheetId="3" r:id="rId2"/>
  </sheets>
  <calcPr calcId="144525"/>
</workbook>
</file>

<file path=xl/comments1.xml><?xml version="1.0" encoding="utf-8"?>
<comments xmlns="http://schemas.openxmlformats.org/spreadsheetml/2006/main">
  <authors>
    <author>Song Yang 宋阳</author>
  </authors>
  <commentList>
    <comment ref="I19" authorId="0">
      <text>
        <r>
          <rPr>
            <b/>
            <sz val="9"/>
            <rFont val="宋体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7" authorId="0">
      <text>
        <r>
          <rPr>
            <b/>
            <sz val="9"/>
            <rFont val="宋体"/>
            <charset val="134"/>
          </rPr>
          <t>对酒店需求如星级要求，会场距离要求等可以写在备注里</t>
        </r>
      </text>
    </comment>
    <comment ref="I32" authorId="0">
      <text>
        <r>
          <rPr>
            <b/>
            <sz val="9"/>
            <rFont val="宋体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3" authorId="0">
      <text>
        <r>
          <rPr>
            <b/>
            <sz val="9"/>
            <rFont val="宋体"/>
            <charset val="134"/>
          </rPr>
          <t>采购部：原则上如果人数较多可以选择会议包价，一般100人课桌式，选择200平左右无柱会议室较合理</t>
        </r>
      </text>
    </comment>
    <comment ref="I48" authorId="0">
      <text>
        <r>
          <rPr>
            <b/>
            <sz val="9"/>
            <rFont val="宋体"/>
            <charset val="134"/>
          </rPr>
          <t>采购部:餐标60元/人</t>
        </r>
        <r>
          <rPr>
            <sz val="9"/>
            <rFont val="宋体"/>
            <charset val="134"/>
          </rPr>
          <t xml:space="preserve">
</t>
        </r>
      </text>
    </comment>
    <comment ref="I53" authorId="0">
      <text>
        <r>
          <rPr>
            <b/>
            <sz val="9"/>
            <rFont val="宋体"/>
            <charset val="134"/>
          </rPr>
          <t xml:space="preserve">采购部：国内会注册费原则上不通过旅行社，请不要放入预估价格
</t>
        </r>
      </text>
    </comment>
    <comment ref="I58" authorId="0">
      <text>
        <r>
          <rPr>
            <b/>
            <sz val="9"/>
            <rFont val="宋体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charset val="134"/>
          </rPr>
          <t xml:space="preserve">
</t>
        </r>
      </text>
    </comment>
    <comment ref="I63" authorId="0">
      <text>
        <r>
          <rPr>
            <b/>
            <sz val="9"/>
            <rFont val="宋体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<sst xmlns="http://schemas.openxmlformats.org/spreadsheetml/2006/main" count="140">
  <si>
    <t>会议活动结算表</t>
  </si>
  <si>
    <t>供应商名称</t>
  </si>
  <si>
    <t>会议名称</t>
  </si>
  <si>
    <t>亿腾骨关节专家顾问会</t>
  </si>
  <si>
    <t xml:space="preserve">报价人 </t>
  </si>
  <si>
    <t>报价日期</t>
  </si>
  <si>
    <t>会议时间</t>
  </si>
  <si>
    <t>2018.10.16</t>
  </si>
  <si>
    <t>会议地点</t>
  </si>
  <si>
    <t>东方宾馆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</si>
  <si>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</si>
  <si>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</si>
  <si>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</si>
  <si>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</si>
  <si>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</si>
  <si>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</si>
  <si>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</si>
  <si>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</si>
  <si>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</si>
  <si>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</si>
  <si>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</si>
  <si>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</si>
  <si>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</si>
  <si>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机票（1）</t>
  </si>
  <si>
    <t>按8折预估，以实际价格结算</t>
  </si>
  <si>
    <t>机票（2）</t>
  </si>
  <si>
    <t>机票（3）</t>
  </si>
  <si>
    <t>机票（4）</t>
  </si>
  <si>
    <t>机票（5）</t>
  </si>
  <si>
    <t>火车票（1）</t>
  </si>
  <si>
    <t>火车票（2）</t>
  </si>
  <si>
    <t>火车票（3）</t>
  </si>
  <si>
    <t>小计</t>
  </si>
  <si>
    <t>二、交通（接送机等）</t>
  </si>
  <si>
    <t>车型</t>
  </si>
  <si>
    <t>天数</t>
  </si>
  <si>
    <t>单价</t>
  </si>
  <si>
    <t>机场接送</t>
  </si>
  <si>
    <t>（帕萨特/GL8/考斯特/大巴）</t>
  </si>
  <si>
    <t>火车站接送</t>
  </si>
  <si>
    <t>（帕萨特/GL9/考斯特/大巴）</t>
  </si>
  <si>
    <t>汽车站接送</t>
  </si>
  <si>
    <t>（帕萨特/GL10/考斯特/大巴）</t>
  </si>
  <si>
    <t>市内接送</t>
  </si>
  <si>
    <t>（帕萨特/GL11/考斯特/大巴）</t>
  </si>
  <si>
    <t>广州专家往返接送</t>
  </si>
  <si>
    <t>全天包车</t>
  </si>
  <si>
    <t>（帕萨特/GL12/考斯特/大巴）</t>
  </si>
  <si>
    <t>清远包车来回</t>
  </si>
  <si>
    <t>三、酒店</t>
  </si>
  <si>
    <t>酒店名称</t>
  </si>
  <si>
    <t>房间数</t>
  </si>
  <si>
    <t>单人房（含早）</t>
  </si>
  <si>
    <t>标间（含早）</t>
  </si>
  <si>
    <t>四、餐饮</t>
  </si>
  <si>
    <t>就餐日期</t>
  </si>
  <si>
    <t>午餐/晚餐</t>
  </si>
  <si>
    <t>桌数</t>
  </si>
  <si>
    <t>餐饮（1）</t>
  </si>
  <si>
    <t>晚餐</t>
  </si>
  <si>
    <t>桌餐</t>
  </si>
  <si>
    <t>餐饮（2）</t>
  </si>
  <si>
    <t>酒水</t>
  </si>
  <si>
    <t>餐饮（3）</t>
  </si>
  <si>
    <t>餐饮（4）</t>
  </si>
  <si>
    <t>餐饮（5）</t>
  </si>
  <si>
    <t>五、会议场地</t>
  </si>
  <si>
    <t>会场面积</t>
  </si>
  <si>
    <t>日期</t>
  </si>
  <si>
    <t>主会议室</t>
  </si>
  <si>
    <t>半天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</si>
  <si>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</si>
  <si>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</si>
  <si>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</si>
  <si>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</si>
  <si>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</si>
  <si>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</si>
  <si>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</si>
  <si>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</si>
  <si>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</si>
  <si>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</si>
  <si>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</si>
  <si>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</si>
  <si>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</si>
  <si>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</si>
  <si>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</si>
  <si>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</si>
  <si>
    <t>行程信息</t>
  </si>
  <si>
    <t>姓名</t>
  </si>
  <si>
    <t>系统医院名称</t>
  </si>
  <si>
    <t>出发—到达地点</t>
  </si>
  <si>
    <t>出发—到达时间</t>
  </si>
  <si>
    <t>王华</t>
  </si>
  <si>
    <t>广东药科大学附属第一医院</t>
  </si>
  <si>
    <t>广药附一-中国大酒店</t>
  </si>
  <si>
    <t>16:10-17:15</t>
  </si>
  <si>
    <t>帕萨特</t>
  </si>
  <si>
    <t xml:space="preserve">杨伟毅	</t>
  </si>
  <si>
    <t>广东省中医院</t>
  </si>
  <si>
    <t>省中-中国大酒店</t>
  </si>
  <si>
    <t>16:00-17:00</t>
  </si>
  <si>
    <t>王海彬</t>
  </si>
  <si>
    <t>广州中医药大学附属第一医院</t>
  </si>
  <si>
    <t>广中附-中国大酒店</t>
  </si>
  <si>
    <t>16:20-17:15</t>
  </si>
  <si>
    <t>杨立群</t>
  </si>
  <si>
    <t>清远市人民医院</t>
  </si>
  <si>
    <t>清远人民-中国大酒店</t>
  </si>
  <si>
    <t>14:30-17:15</t>
  </si>
  <si>
    <t>许杰</t>
  </si>
  <si>
    <t>中山大学孙逸仙纪念医院</t>
  </si>
  <si>
    <t>中山二院-中国大酒店</t>
  </si>
  <si>
    <t>16:30-17:30</t>
  </si>
  <si>
    <t>李凭跃</t>
  </si>
  <si>
    <t>南部战区总医院</t>
  </si>
  <si>
    <t>南部战区总医院-中国大酒店</t>
  </si>
  <si>
    <t>沈洪园</t>
  </si>
  <si>
    <t>16:40-17:10</t>
  </si>
  <si>
    <t>代文立</t>
  </si>
  <si>
    <t>南方医院</t>
  </si>
  <si>
    <t>南方医院-中国大酒店</t>
  </si>
  <si>
    <t>王健</t>
  </si>
  <si>
    <t>16:20-17:20</t>
  </si>
  <si>
    <t>林荔军</t>
  </si>
  <si>
    <t>珠江医院</t>
  </si>
  <si>
    <t>珠江医院-中国大酒店</t>
  </si>
  <si>
    <t>16:10-17:20</t>
  </si>
  <si>
    <t>中酒-广州市区</t>
  </si>
  <si>
    <t>21:10-22:00</t>
  </si>
  <si>
    <t>中酒-省中医院</t>
  </si>
  <si>
    <t>21:00-22:10</t>
  </si>
  <si>
    <t>中酒-清远市区</t>
  </si>
  <si>
    <t>21:00-23:30</t>
  </si>
  <si>
    <t>中酒-中山二院南院</t>
  </si>
  <si>
    <t>21:00-22:00</t>
  </si>
  <si>
    <t>中酒-番禺</t>
  </si>
  <si>
    <t>中酒-南方医院</t>
  </si>
  <si>
    <t>21:10-22:20</t>
  </si>
  <si>
    <t>中酒-珠江医院</t>
  </si>
  <si>
    <t>合计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</si>
</sst>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&quot;$&quot;#,##0_);[Red]\(&quot;$&quot;#,##0\)"/>
    <numFmt numFmtId="178" formatCode="_-&quot;Ł&quot;* #,##0.00_-;\-&quot;Ł&quot;* #,##0.00_-;_-&quot;Ł&quot;* &quot;-&quot;??_-;_-@_-"/>
    <numFmt numFmtId="179" formatCode="_-* #,##0.00_ _€_-;\-* #,##0.00_ _€_-;_-* &quot;-&quot;??_ _€_-;_-@_-"/>
    <numFmt numFmtId="180" formatCode="0.00_);[Red]\(0.00\)"/>
    <numFmt numFmtId="181" formatCode="_-* #,##0.00\ [$€-1]_-;\-* #,##0.00\ [$€-1]_-;_-* &quot;-&quot;??\ [$€-1]_-"/>
    <numFmt numFmtId="182" formatCode="[$-409]d\-mmm\-yy;@"/>
    <numFmt numFmtId="183" formatCode="0_);[Red]\(0\)"/>
    <numFmt numFmtId="184" formatCode="0_ "/>
    <numFmt numFmtId="185" formatCode="#,##0_);[Red]\(#,##0\)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color indexed="8"/>
      <name val="华文细黑"/>
      <charset val="134"/>
    </font>
    <font>
      <sz val="11"/>
      <color theme="1"/>
      <name val="宋体"/>
      <charset val="134"/>
      <scheme val="minor"/>
    </font>
    <font>
      <sz val="10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0" borderId="3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3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7" borderId="41" applyNumberFormat="0" applyAlignment="0" applyProtection="0">
      <alignment vertical="center"/>
    </xf>
    <xf numFmtId="0" fontId="29" fillId="17" borderId="39" applyNumberFormat="0" applyAlignment="0" applyProtection="0">
      <alignment vertical="center"/>
    </xf>
    <xf numFmtId="0" fontId="30" fillId="21" borderId="4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31" fillId="0" borderId="45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78" fontId="17" fillId="0" borderId="0"/>
    <xf numFmtId="0" fontId="18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/>
    <xf numFmtId="177" fontId="13" fillId="0" borderId="0"/>
  </cellStyleXfs>
  <cellXfs count="18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31" fontId="0" fillId="0" borderId="1" xfId="0" applyNumberFormat="1" applyFont="1" applyFill="1" applyBorder="1" applyAlignment="1">
      <alignment vertical="center"/>
    </xf>
    <xf numFmtId="181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78" fontId="4" fillId="0" borderId="0" xfId="43" applyFont="1" applyFill="1"/>
    <xf numFmtId="178" fontId="5" fillId="0" borderId="0" xfId="43" applyFont="1"/>
    <xf numFmtId="178" fontId="6" fillId="0" borderId="0" xfId="43" applyFont="1"/>
    <xf numFmtId="178" fontId="6" fillId="0" borderId="0" xfId="43" applyFont="1" applyFill="1"/>
    <xf numFmtId="178" fontId="4" fillId="0" borderId="0" xfId="43" applyFont="1"/>
    <xf numFmtId="180" fontId="4" fillId="0" borderId="0" xfId="43" applyNumberFormat="1" applyFont="1"/>
    <xf numFmtId="182" fontId="7" fillId="0" borderId="0" xfId="51" applyNumberFormat="1" applyFont="1" applyFill="1" applyBorder="1" applyAlignment="1" applyProtection="1">
      <alignment vertical="center" wrapText="1"/>
      <protection locked="0"/>
    </xf>
    <xf numFmtId="178" fontId="4" fillId="0" borderId="0" xfId="43" applyFont="1" applyFill="1" applyBorder="1" applyAlignment="1"/>
    <xf numFmtId="182" fontId="8" fillId="0" borderId="0" xfId="51" applyNumberFormat="1" applyFont="1" applyFill="1" applyBorder="1" applyAlignment="1" applyProtection="1">
      <alignment horizontal="center" vertical="center" wrapText="1"/>
      <protection locked="0"/>
    </xf>
    <xf numFmtId="182" fontId="5" fillId="0" borderId="0" xfId="51" applyNumberFormat="1" applyFont="1" applyProtection="1">
      <protection locked="0"/>
    </xf>
    <xf numFmtId="182" fontId="9" fillId="0" borderId="4" xfId="51" applyNumberFormat="1" applyFont="1" applyBorder="1" applyAlignment="1" applyProtection="1">
      <protection locked="0"/>
    </xf>
    <xf numFmtId="182" fontId="9" fillId="0" borderId="5" xfId="51" applyNumberFormat="1" applyFont="1" applyBorder="1" applyAlignment="1" applyProtection="1">
      <alignment horizontal="center"/>
      <protection locked="0"/>
    </xf>
    <xf numFmtId="182" fontId="9" fillId="0" borderId="6" xfId="51" applyNumberFormat="1" applyFont="1" applyBorder="1" applyAlignment="1" applyProtection="1">
      <alignment horizontal="center"/>
      <protection locked="0"/>
    </xf>
    <xf numFmtId="182" fontId="9" fillId="0" borderId="7" xfId="51" applyNumberFormat="1" applyFont="1" applyBorder="1" applyAlignment="1" applyProtection="1">
      <alignment horizontal="center"/>
      <protection locked="0"/>
    </xf>
    <xf numFmtId="182" fontId="9" fillId="0" borderId="0" xfId="51" applyNumberFormat="1" applyFont="1" applyBorder="1" applyAlignment="1" applyProtection="1">
      <protection locked="0"/>
    </xf>
    <xf numFmtId="178" fontId="6" fillId="0" borderId="4" xfId="43" applyFont="1" applyBorder="1" applyAlignment="1"/>
    <xf numFmtId="178" fontId="6" fillId="0" borderId="5" xfId="43" applyFont="1" applyBorder="1" applyAlignment="1"/>
    <xf numFmtId="182" fontId="9" fillId="0" borderId="8" xfId="51" applyNumberFormat="1" applyFont="1" applyBorder="1" applyAlignment="1" applyProtection="1">
      <protection locked="0"/>
    </xf>
    <xf numFmtId="182" fontId="9" fillId="0" borderId="1" xfId="51" applyNumberFormat="1" applyFont="1" applyBorder="1" applyAlignment="1" applyProtection="1">
      <alignment horizontal="center"/>
      <protection locked="0"/>
    </xf>
    <xf numFmtId="182" fontId="9" fillId="0" borderId="1" xfId="51" applyNumberFormat="1" applyFont="1" applyBorder="1" applyAlignment="1" applyProtection="1">
      <protection locked="0"/>
    </xf>
    <xf numFmtId="182" fontId="9" fillId="0" borderId="9" xfId="51" applyNumberFormat="1" applyFont="1" applyBorder="1" applyAlignment="1" applyProtection="1">
      <protection locked="0"/>
    </xf>
    <xf numFmtId="178" fontId="6" fillId="0" borderId="8" xfId="43" applyFont="1" applyBorder="1" applyAlignment="1"/>
    <xf numFmtId="180" fontId="6" fillId="0" borderId="10" xfId="43" applyNumberFormat="1" applyFont="1" applyBorder="1" applyAlignment="1">
      <alignment horizontal="center"/>
    </xf>
    <xf numFmtId="182" fontId="9" fillId="0" borderId="11" xfId="51" applyNumberFormat="1" applyFont="1" applyBorder="1" applyAlignment="1" applyProtection="1">
      <protection locked="0"/>
    </xf>
    <xf numFmtId="182" fontId="9" fillId="0" borderId="12" xfId="51" applyNumberFormat="1" applyFont="1" applyBorder="1" applyAlignment="1" applyProtection="1">
      <alignment horizontal="center"/>
      <protection locked="0"/>
    </xf>
    <xf numFmtId="182" fontId="9" fillId="0" borderId="12" xfId="51" applyNumberFormat="1" applyFont="1" applyBorder="1" applyAlignment="1" applyProtection="1">
      <protection locked="0"/>
    </xf>
    <xf numFmtId="182" fontId="9" fillId="0" borderId="13" xfId="51" applyNumberFormat="1" applyFont="1" applyBorder="1" applyAlignment="1" applyProtection="1">
      <protection locked="0"/>
    </xf>
    <xf numFmtId="180" fontId="6" fillId="0" borderId="12" xfId="43" applyNumberFormat="1" applyFont="1" applyBorder="1" applyAlignment="1">
      <alignment horizontal="center"/>
    </xf>
    <xf numFmtId="182" fontId="6" fillId="0" borderId="0" xfId="51" applyNumberFormat="1" applyFont="1" applyBorder="1" applyAlignment="1" applyProtection="1">
      <alignment horizontal="center"/>
      <protection locked="0"/>
    </xf>
    <xf numFmtId="182" fontId="10" fillId="2" borderId="14" xfId="51" applyNumberFormat="1" applyFont="1" applyFill="1" applyBorder="1" applyAlignment="1" applyProtection="1">
      <alignment horizontal="left" vertical="center"/>
      <protection locked="0"/>
    </xf>
    <xf numFmtId="182" fontId="10" fillId="2" borderId="15" xfId="51" applyNumberFormat="1" applyFont="1" applyFill="1" applyBorder="1" applyAlignment="1" applyProtection="1">
      <alignment horizontal="left" vertical="center"/>
      <protection locked="0"/>
    </xf>
    <xf numFmtId="182" fontId="11" fillId="2" borderId="16" xfId="51" applyNumberFormat="1" applyFont="1" applyFill="1" applyBorder="1" applyAlignment="1" applyProtection="1">
      <alignment horizontal="center" wrapText="1"/>
      <protection locked="0"/>
    </xf>
    <xf numFmtId="178" fontId="10" fillId="2" borderId="16" xfId="43" applyFont="1" applyFill="1" applyBorder="1" applyAlignment="1">
      <alignment horizontal="center"/>
    </xf>
    <xf numFmtId="180" fontId="10" fillId="2" borderId="16" xfId="43" applyNumberFormat="1" applyFont="1" applyFill="1" applyBorder="1" applyAlignment="1">
      <alignment horizontal="center"/>
    </xf>
    <xf numFmtId="182" fontId="9" fillId="3" borderId="17" xfId="51" applyNumberFormat="1" applyFont="1" applyFill="1" applyBorder="1" applyAlignment="1" applyProtection="1">
      <protection locked="0"/>
    </xf>
    <xf numFmtId="182" fontId="9" fillId="3" borderId="18" xfId="51" applyNumberFormat="1" applyFont="1" applyFill="1" applyBorder="1" applyAlignment="1" applyProtection="1">
      <protection locked="0"/>
    </xf>
    <xf numFmtId="182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83" fontId="9" fillId="0" borderId="1" xfId="51" applyNumberFormat="1" applyFont="1" applyFill="1" applyBorder="1" applyAlignment="1" applyProtection="1">
      <alignment horizontal="center" vertical="center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80" fontId="9" fillId="0" borderId="10" xfId="51" applyNumberFormat="1" applyFont="1" applyFill="1" applyBorder="1" applyAlignment="1" applyProtection="1">
      <alignment vertical="center" wrapText="1"/>
      <protection locked="0"/>
    </xf>
    <xf numFmtId="182" fontId="9" fillId="3" borderId="17" xfId="51" applyNumberFormat="1" applyFont="1" applyFill="1" applyBorder="1" applyAlignment="1" applyProtection="1">
      <alignment horizontal="center"/>
      <protection locked="0"/>
    </xf>
    <xf numFmtId="182" fontId="9" fillId="3" borderId="18" xfId="51" applyNumberFormat="1" applyFont="1" applyFill="1" applyBorder="1" applyAlignment="1" applyProtection="1">
      <alignment horizontal="center"/>
      <protection locked="0"/>
    </xf>
    <xf numFmtId="182" fontId="9" fillId="0" borderId="19" xfId="51" applyNumberFormat="1" applyFont="1" applyFill="1" applyBorder="1" applyAlignment="1" applyProtection="1">
      <alignment horizontal="center" vertical="center" wrapText="1"/>
      <protection locked="0"/>
    </xf>
    <xf numFmtId="182" fontId="11" fillId="4" borderId="17" xfId="51" applyNumberFormat="1" applyFont="1" applyFill="1" applyBorder="1" applyAlignment="1" applyProtection="1">
      <alignment horizontal="center"/>
      <protection locked="0"/>
    </xf>
    <xf numFmtId="182" fontId="11" fillId="4" borderId="18" xfId="51" applyNumberFormat="1" applyFont="1" applyFill="1" applyBorder="1" applyAlignment="1" applyProtection="1">
      <alignment horizontal="center"/>
      <protection locked="0"/>
    </xf>
    <xf numFmtId="182" fontId="9" fillId="4" borderId="1" xfId="51" applyNumberFormat="1" applyFont="1" applyFill="1" applyBorder="1" applyProtection="1">
      <protection locked="0"/>
    </xf>
    <xf numFmtId="182" fontId="6" fillId="4" borderId="1" xfId="51" applyNumberFormat="1" applyFont="1" applyFill="1" applyBorder="1" applyAlignment="1" applyProtection="1">
      <alignment horizontal="center"/>
      <protection locked="0"/>
    </xf>
    <xf numFmtId="0" fontId="6" fillId="4" borderId="1" xfId="51" applyNumberFormat="1" applyFont="1" applyFill="1" applyBorder="1" applyAlignment="1" applyProtection="1">
      <alignment horizontal="center"/>
      <protection locked="0"/>
    </xf>
    <xf numFmtId="180" fontId="6" fillId="4" borderId="1" xfId="51" applyNumberFormat="1" applyFont="1" applyFill="1" applyBorder="1" applyAlignment="1" applyProtection="1">
      <alignment horizontal="center"/>
      <protection locked="0"/>
    </xf>
    <xf numFmtId="182" fontId="11" fillId="0" borderId="20" xfId="51" applyNumberFormat="1" applyFont="1" applyFill="1" applyBorder="1" applyAlignment="1" applyProtection="1">
      <alignment horizontal="center"/>
      <protection locked="0"/>
    </xf>
    <xf numFmtId="182" fontId="11" fillId="0" borderId="0" xfId="51" applyNumberFormat="1" applyFont="1" applyFill="1" applyBorder="1" applyAlignment="1" applyProtection="1">
      <alignment horizontal="center"/>
      <protection locked="0"/>
    </xf>
    <xf numFmtId="182" fontId="10" fillId="2" borderId="17" xfId="51" applyNumberFormat="1" applyFont="1" applyFill="1" applyBorder="1" applyAlignment="1" applyProtection="1">
      <alignment horizontal="left" vertical="center"/>
      <protection locked="0"/>
    </xf>
    <xf numFmtId="182" fontId="10" fillId="2" borderId="18" xfId="51" applyNumberFormat="1" applyFont="1" applyFill="1" applyBorder="1" applyAlignment="1" applyProtection="1">
      <alignment horizontal="left" vertical="center"/>
      <protection locked="0"/>
    </xf>
    <xf numFmtId="182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182" fontId="11" fillId="2" borderId="1" xfId="51" applyNumberFormat="1" applyFont="1" applyFill="1" applyBorder="1" applyAlignment="1" applyProtection="1">
      <alignment horizontal="center" vertical="center"/>
      <protection locked="0"/>
    </xf>
    <xf numFmtId="180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182" fontId="9" fillId="3" borderId="17" xfId="51" applyNumberFormat="1" applyFont="1" applyFill="1" applyBorder="1" applyAlignment="1" applyProtection="1">
      <alignment vertical="center"/>
      <protection locked="0"/>
    </xf>
    <xf numFmtId="182" fontId="9" fillId="3" borderId="18" xfId="51" applyNumberFormat="1" applyFont="1" applyFill="1" applyBorder="1" applyAlignment="1" applyProtection="1">
      <alignment vertical="center"/>
      <protection locked="0"/>
    </xf>
    <xf numFmtId="182" fontId="9" fillId="0" borderId="1" xfId="51" applyNumberFormat="1" applyFont="1" applyFill="1" applyBorder="1" applyProtection="1">
      <protection locked="0"/>
    </xf>
    <xf numFmtId="183" fontId="6" fillId="0" borderId="1" xfId="51" applyNumberFormat="1" applyFont="1" applyFill="1" applyBorder="1" applyAlignment="1" applyProtection="1">
      <alignment horizontal="center"/>
      <protection locked="0"/>
    </xf>
    <xf numFmtId="183" fontId="6" fillId="0" borderId="1" xfId="51" applyNumberFormat="1" applyFont="1" applyFill="1" applyBorder="1" applyProtection="1">
      <protection locked="0"/>
    </xf>
    <xf numFmtId="43" fontId="6" fillId="0" borderId="1" xfId="51" applyNumberFormat="1" applyFont="1" applyFill="1" applyBorder="1" applyAlignment="1" applyProtection="1">
      <protection locked="0"/>
    </xf>
    <xf numFmtId="180" fontId="6" fillId="0" borderId="1" xfId="51" applyNumberFormat="1" applyFont="1" applyFill="1" applyBorder="1" applyAlignment="1" applyProtection="1">
      <protection locked="0"/>
    </xf>
    <xf numFmtId="43" fontId="6" fillId="0" borderId="1" xfId="51" applyNumberFormat="1" applyFont="1" applyFill="1" applyBorder="1" applyAlignment="1" applyProtection="1">
      <alignment horizontal="center"/>
      <protection locked="0"/>
    </xf>
    <xf numFmtId="182" fontId="11" fillId="4" borderId="8" xfId="51" applyNumberFormat="1" applyFont="1" applyFill="1" applyBorder="1" applyAlignment="1" applyProtection="1">
      <alignment horizontal="center"/>
      <protection locked="0"/>
    </xf>
    <xf numFmtId="182" fontId="11" fillId="4" borderId="1" xfId="51" applyNumberFormat="1" applyFont="1" applyFill="1" applyBorder="1" applyAlignment="1" applyProtection="1">
      <alignment horizontal="center"/>
      <protection locked="0"/>
    </xf>
    <xf numFmtId="179" fontId="6" fillId="4" borderId="1" xfId="50" applyFont="1" applyFill="1" applyBorder="1" applyProtection="1">
      <protection locked="0"/>
    </xf>
    <xf numFmtId="176" fontId="6" fillId="4" borderId="1" xfId="51" applyNumberFormat="1" applyFont="1" applyFill="1" applyBorder="1" applyAlignment="1" applyProtection="1">
      <protection locked="0"/>
    </xf>
    <xf numFmtId="180" fontId="10" fillId="4" borderId="1" xfId="51" applyNumberFormat="1" applyFont="1" applyFill="1" applyBorder="1" applyAlignment="1" applyProtection="1">
      <protection locked="0"/>
    </xf>
    <xf numFmtId="182" fontId="10" fillId="0" borderId="17" xfId="51" applyNumberFormat="1" applyFont="1" applyFill="1" applyBorder="1" applyAlignment="1" applyProtection="1">
      <alignment horizontal="center" vertical="center" wrapText="1"/>
      <protection locked="0"/>
    </xf>
    <xf numFmtId="182" fontId="10" fillId="0" borderId="21" xfId="51" applyNumberFormat="1" applyFont="1" applyFill="1" applyBorder="1" applyAlignment="1" applyProtection="1">
      <alignment horizontal="center" vertical="center" wrapText="1"/>
      <protection locked="0"/>
    </xf>
    <xf numFmtId="178" fontId="10" fillId="2" borderId="17" xfId="43" applyFont="1" applyFill="1" applyBorder="1" applyAlignment="1" applyProtection="1">
      <alignment horizontal="left" vertical="center"/>
      <protection locked="0"/>
    </xf>
    <xf numFmtId="178" fontId="10" fillId="2" borderId="18" xfId="43" applyFont="1" applyFill="1" applyBorder="1" applyAlignment="1" applyProtection="1">
      <alignment horizontal="left" vertical="center"/>
      <protection locked="0"/>
    </xf>
    <xf numFmtId="182" fontId="9" fillId="3" borderId="8" xfId="51" applyNumberFormat="1" applyFont="1" applyFill="1" applyBorder="1" applyAlignment="1" applyProtection="1">
      <alignment horizontal="left"/>
      <protection locked="0"/>
    </xf>
    <xf numFmtId="182" fontId="9" fillId="3" borderId="1" xfId="51" applyNumberFormat="1" applyFont="1" applyFill="1" applyBorder="1" applyAlignment="1" applyProtection="1">
      <alignment horizontal="left"/>
      <protection locked="0"/>
    </xf>
    <xf numFmtId="182" fontId="9" fillId="0" borderId="10" xfId="51" applyNumberFormat="1" applyFont="1" applyFill="1" applyBorder="1" applyAlignment="1" applyProtection="1">
      <alignment vertical="center"/>
      <protection locked="0"/>
    </xf>
    <xf numFmtId="182" fontId="9" fillId="0" borderId="18" xfId="51" applyNumberFormat="1" applyFont="1" applyFill="1" applyBorder="1" applyAlignment="1" applyProtection="1">
      <alignment vertical="center"/>
      <protection locked="0"/>
    </xf>
    <xf numFmtId="183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6" fillId="0" borderId="8" xfId="43" applyFont="1" applyBorder="1" applyAlignment="1" applyProtection="1">
      <alignment horizontal="left"/>
      <protection locked="0"/>
    </xf>
    <xf numFmtId="178" fontId="6" fillId="0" borderId="1" xfId="43" applyFont="1" applyBorder="1" applyAlignment="1" applyProtection="1">
      <alignment horizontal="left"/>
      <protection locked="0"/>
    </xf>
    <xf numFmtId="182" fontId="9" fillId="4" borderId="1" xfId="51" applyNumberFormat="1" applyFont="1" applyFill="1" applyBorder="1" applyAlignment="1" applyProtection="1">
      <alignment horizontal="center"/>
      <protection locked="0"/>
    </xf>
    <xf numFmtId="0" fontId="9" fillId="0" borderId="1" xfId="51" applyNumberFormat="1" applyFont="1" applyFill="1" applyBorder="1" applyAlignment="1" applyProtection="1">
      <alignment horizontal="center" vertical="center"/>
      <protection locked="0"/>
    </xf>
    <xf numFmtId="180" fontId="6" fillId="0" borderId="21" xfId="51" applyNumberFormat="1" applyFont="1" applyFill="1" applyBorder="1" applyAlignment="1" applyProtection="1">
      <protection locked="0"/>
    </xf>
    <xf numFmtId="182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182" fontId="6" fillId="0" borderId="1" xfId="51" applyNumberFormat="1" applyFont="1" applyFill="1" applyBorder="1" applyAlignment="1" applyProtection="1">
      <alignment horizontal="center"/>
      <protection locked="0"/>
    </xf>
    <xf numFmtId="0" fontId="6" fillId="4" borderId="1" xfId="51" applyNumberFormat="1" applyFont="1" applyFill="1" applyBorder="1" applyAlignment="1" applyProtection="1">
      <protection locked="0"/>
    </xf>
    <xf numFmtId="182" fontId="10" fillId="0" borderId="20" xfId="51" applyNumberFormat="1" applyFont="1" applyFill="1" applyBorder="1" applyAlignment="1" applyProtection="1">
      <alignment horizontal="center" vertical="center" wrapText="1"/>
      <protection locked="0"/>
    </xf>
    <xf numFmtId="182" fontId="10" fillId="0" borderId="0" xfId="51" applyNumberFormat="1" applyFont="1" applyFill="1" applyBorder="1" applyAlignment="1" applyProtection="1">
      <alignment horizontal="center" vertical="center" wrapText="1"/>
      <protection locked="0"/>
    </xf>
    <xf numFmtId="182" fontId="9" fillId="3" borderId="22" xfId="51" applyNumberFormat="1" applyFont="1" applyFill="1" applyBorder="1" applyAlignment="1" applyProtection="1">
      <alignment horizontal="left"/>
      <protection locked="0"/>
    </xf>
    <xf numFmtId="182" fontId="9" fillId="3" borderId="23" xfId="51" applyNumberFormat="1" applyFont="1" applyFill="1" applyBorder="1" applyAlignment="1" applyProtection="1">
      <alignment horizontal="left"/>
      <protection locked="0"/>
    </xf>
    <xf numFmtId="182" fontId="9" fillId="0" borderId="1" xfId="51" applyNumberFormat="1" applyFont="1" applyFill="1" applyBorder="1" applyAlignment="1" applyProtection="1">
      <alignment horizontal="center" vertical="center"/>
      <protection locked="0"/>
    </xf>
    <xf numFmtId="182" fontId="9" fillId="0" borderId="19" xfId="51" applyNumberFormat="1" applyFont="1" applyFill="1" applyBorder="1" applyProtection="1">
      <protection locked="0"/>
    </xf>
    <xf numFmtId="182" fontId="6" fillId="0" borderId="19" xfId="51" applyNumberFormat="1" applyFont="1" applyFill="1" applyBorder="1" applyAlignment="1" applyProtection="1">
      <alignment horizontal="center"/>
      <protection locked="0"/>
    </xf>
    <xf numFmtId="182" fontId="6" fillId="0" borderId="19" xfId="51" applyNumberFormat="1" applyFont="1" applyFill="1" applyBorder="1" applyProtection="1">
      <protection locked="0"/>
    </xf>
    <xf numFmtId="43" fontId="6" fillId="0" borderId="19" xfId="51" applyNumberFormat="1" applyFont="1" applyFill="1" applyBorder="1" applyAlignment="1" applyProtection="1">
      <protection locked="0"/>
    </xf>
    <xf numFmtId="180" fontId="6" fillId="0" borderId="19" xfId="51" applyNumberFormat="1" applyFont="1" applyFill="1" applyBorder="1" applyAlignment="1" applyProtection="1">
      <protection locked="0"/>
    </xf>
    <xf numFmtId="182" fontId="11" fillId="4" borderId="24" xfId="51" applyNumberFormat="1" applyFont="1" applyFill="1" applyBorder="1" applyAlignment="1" applyProtection="1">
      <alignment horizontal="center"/>
      <protection locked="0"/>
    </xf>
    <xf numFmtId="182" fontId="11" fillId="4" borderId="25" xfId="51" applyNumberFormat="1" applyFont="1" applyFill="1" applyBorder="1" applyAlignment="1" applyProtection="1">
      <alignment horizontal="center"/>
      <protection locked="0"/>
    </xf>
    <xf numFmtId="182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82" fontId="9" fillId="2" borderId="1" xfId="51" applyNumberFormat="1" applyFont="1" applyFill="1" applyBorder="1" applyAlignment="1" applyProtection="1">
      <alignment horizontal="center" vertical="center"/>
      <protection locked="0"/>
    </xf>
    <xf numFmtId="178" fontId="6" fillId="0" borderId="22" xfId="43" applyFont="1" applyBorder="1" applyAlignment="1" applyProtection="1">
      <alignment horizontal="left"/>
      <protection locked="0"/>
    </xf>
    <xf numFmtId="178" fontId="6" fillId="0" borderId="23" xfId="43" applyFont="1" applyBorder="1" applyAlignment="1" applyProtection="1">
      <alignment horizontal="left"/>
      <protection locked="0"/>
    </xf>
    <xf numFmtId="182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1" applyNumberFormat="1" applyFont="1" applyFill="1" applyBorder="1" applyAlignment="1" applyProtection="1">
      <protection locked="0"/>
    </xf>
    <xf numFmtId="178" fontId="6" fillId="0" borderId="8" xfId="43" applyFont="1" applyBorder="1" applyAlignment="1" applyProtection="1">
      <protection locked="0"/>
    </xf>
    <xf numFmtId="178" fontId="6" fillId="0" borderId="1" xfId="43" applyFont="1" applyBorder="1" applyAlignment="1" applyProtection="1">
      <protection locked="0"/>
    </xf>
    <xf numFmtId="43" fontId="6" fillId="4" borderId="1" xfId="51" applyNumberFormat="1" applyFont="1" applyFill="1" applyBorder="1" applyAlignment="1" applyProtection="1">
      <protection locked="0"/>
    </xf>
    <xf numFmtId="182" fontId="10" fillId="0" borderId="26" xfId="51" applyNumberFormat="1" applyFont="1" applyFill="1" applyBorder="1" applyAlignment="1" applyProtection="1">
      <alignment horizontal="center" vertical="center" wrapText="1"/>
      <protection locked="0"/>
    </xf>
    <xf numFmtId="182" fontId="10" fillId="0" borderId="27" xfId="51" applyNumberFormat="1" applyFont="1" applyFill="1" applyBorder="1" applyAlignment="1" applyProtection="1">
      <alignment horizontal="center" vertical="center" wrapText="1"/>
      <protection locked="0"/>
    </xf>
    <xf numFmtId="182" fontId="11" fillId="2" borderId="1" xfId="51" applyNumberFormat="1" applyFont="1" applyFill="1" applyBorder="1" applyAlignment="1" applyProtection="1">
      <alignment horizontal="center" wrapText="1"/>
      <protection locked="0"/>
    </xf>
    <xf numFmtId="43" fontId="10" fillId="2" borderId="1" xfId="51" applyNumberFormat="1" applyFont="1" applyFill="1" applyBorder="1" applyAlignment="1" applyProtection="1">
      <alignment horizontal="center"/>
      <protection locked="0"/>
    </xf>
    <xf numFmtId="180" fontId="10" fillId="2" borderId="1" xfId="51" applyNumberFormat="1" applyFont="1" applyFill="1" applyBorder="1" applyAlignment="1" applyProtection="1">
      <alignment horizontal="center"/>
      <protection locked="0"/>
    </xf>
    <xf numFmtId="9" fontId="6" fillId="0" borderId="1" xfId="51" applyNumberFormat="1" applyFont="1" applyFill="1" applyBorder="1" applyAlignment="1" applyProtection="1">
      <alignment horizontal="center"/>
      <protection locked="0"/>
    </xf>
    <xf numFmtId="184" fontId="6" fillId="0" borderId="1" xfId="51" applyNumberFormat="1" applyFont="1" applyFill="1" applyBorder="1" applyAlignment="1" applyProtection="1">
      <alignment horizontal="center"/>
      <protection locked="0"/>
    </xf>
    <xf numFmtId="180" fontId="6" fillId="0" borderId="1" xfId="51" applyNumberFormat="1" applyFont="1" applyFill="1" applyBorder="1" applyAlignment="1" applyProtection="1">
      <alignment vertical="center"/>
      <protection locked="0"/>
    </xf>
    <xf numFmtId="182" fontId="8" fillId="0" borderId="0" xfId="51" applyNumberFormat="1" applyFont="1" applyFill="1" applyBorder="1" applyAlignment="1" applyProtection="1">
      <alignment vertical="center" wrapText="1"/>
      <protection locked="0"/>
    </xf>
    <xf numFmtId="178" fontId="6" fillId="0" borderId="6" xfId="43" applyFont="1" applyBorder="1" applyAlignment="1"/>
    <xf numFmtId="178" fontId="6" fillId="0" borderId="7" xfId="43" applyFont="1" applyBorder="1" applyAlignment="1"/>
    <xf numFmtId="178" fontId="6" fillId="0" borderId="1" xfId="43" applyFont="1" applyBorder="1" applyAlignment="1"/>
    <xf numFmtId="178" fontId="6" fillId="0" borderId="9" xfId="43" applyFont="1" applyBorder="1" applyAlignment="1">
      <alignment horizontal="center"/>
    </xf>
    <xf numFmtId="178" fontId="6" fillId="0" borderId="12" xfId="43" applyFont="1" applyBorder="1" applyAlignment="1"/>
    <xf numFmtId="0" fontId="6" fillId="0" borderId="13" xfId="43" applyNumberFormat="1" applyFont="1" applyBorder="1" applyAlignment="1">
      <alignment horizontal="center"/>
    </xf>
    <xf numFmtId="185" fontId="10" fillId="2" borderId="16" xfId="43" applyNumberFormat="1" applyFont="1" applyFill="1" applyBorder="1" applyAlignment="1">
      <alignment horizontal="center"/>
    </xf>
    <xf numFmtId="178" fontId="10" fillId="2" borderId="28" xfId="43" applyFont="1" applyFill="1" applyBorder="1" applyAlignment="1" applyProtection="1">
      <alignment vertical="center"/>
      <protection locked="0"/>
    </xf>
    <xf numFmtId="185" fontId="6" fillId="0" borderId="1" xfId="43" applyNumberFormat="1" applyFont="1" applyBorder="1" applyAlignment="1"/>
    <xf numFmtId="178" fontId="6" fillId="0" borderId="29" xfId="43" applyFont="1" applyBorder="1" applyAlignment="1"/>
    <xf numFmtId="176" fontId="6" fillId="4" borderId="29" xfId="51" applyNumberFormat="1" applyFont="1" applyFill="1" applyBorder="1" applyAlignment="1" applyProtection="1">
      <protection locked="0"/>
    </xf>
    <xf numFmtId="182" fontId="11" fillId="0" borderId="30" xfId="51" applyNumberFormat="1" applyFont="1" applyFill="1" applyBorder="1" applyAlignment="1" applyProtection="1">
      <alignment horizontal="center"/>
      <protection locked="0"/>
    </xf>
    <xf numFmtId="182" fontId="11" fillId="2" borderId="10" xfId="51" applyNumberFormat="1" applyFont="1" applyFill="1" applyBorder="1" applyAlignment="1" applyProtection="1">
      <alignment horizontal="center" vertical="center" wrapText="1"/>
      <protection locked="0"/>
    </xf>
    <xf numFmtId="182" fontId="11" fillId="2" borderId="9" xfId="51" applyNumberFormat="1" applyFont="1" applyFill="1" applyBorder="1" applyAlignment="1" applyProtection="1">
      <alignment horizontal="center" vertical="center" wrapText="1"/>
      <protection locked="0"/>
    </xf>
    <xf numFmtId="43" fontId="6" fillId="0" borderId="29" xfId="51" applyNumberFormat="1" applyFont="1" applyFill="1" applyBorder="1" applyAlignment="1" applyProtection="1">
      <protection locked="0"/>
    </xf>
    <xf numFmtId="43" fontId="6" fillId="0" borderId="10" xfId="51" applyNumberFormat="1" applyFont="1" applyFill="1" applyBorder="1" applyAlignment="1" applyProtection="1">
      <alignment horizontal="left"/>
      <protection locked="0"/>
    </xf>
    <xf numFmtId="43" fontId="6" fillId="0" borderId="9" xfId="51" applyNumberFormat="1" applyFont="1" applyFill="1" applyBorder="1" applyAlignment="1" applyProtection="1">
      <alignment horizontal="left"/>
      <protection locked="0"/>
    </xf>
    <xf numFmtId="182" fontId="10" fillId="0" borderId="9" xfId="51" applyNumberFormat="1" applyFont="1" applyFill="1" applyBorder="1" applyAlignment="1" applyProtection="1">
      <alignment horizontal="center" vertical="center" wrapText="1"/>
      <protection locked="0"/>
    </xf>
    <xf numFmtId="182" fontId="11" fillId="2" borderId="29" xfId="51" applyNumberFormat="1" applyFont="1" applyFill="1" applyBorder="1" applyAlignment="1" applyProtection="1">
      <alignment horizontal="center" vertical="center" wrapText="1"/>
      <protection locked="0"/>
    </xf>
    <xf numFmtId="43" fontId="6" fillId="0" borderId="10" xfId="51" applyNumberFormat="1" applyFont="1" applyFill="1" applyBorder="1" applyAlignment="1" applyProtection="1">
      <protection locked="0"/>
    </xf>
    <xf numFmtId="43" fontId="6" fillId="0" borderId="9" xfId="51" applyNumberFormat="1" applyFont="1" applyFill="1" applyBorder="1" applyAlignment="1" applyProtection="1">
      <protection locked="0"/>
    </xf>
    <xf numFmtId="182" fontId="10" fillId="0" borderId="30" xfId="51" applyNumberFormat="1" applyFont="1" applyFill="1" applyBorder="1" applyAlignment="1" applyProtection="1">
      <alignment horizontal="center" vertical="center" wrapText="1"/>
      <protection locked="0"/>
    </xf>
    <xf numFmtId="43" fontId="6" fillId="0" borderId="29" xfId="51" applyNumberFormat="1" applyFont="1" applyFill="1" applyBorder="1" applyAlignment="1" applyProtection="1">
      <alignment horizontal="center"/>
      <protection locked="0"/>
    </xf>
    <xf numFmtId="43" fontId="6" fillId="0" borderId="10" xfId="51" applyNumberFormat="1" applyFont="1" applyFill="1" applyBorder="1" applyAlignment="1" applyProtection="1">
      <alignment horizontal="center"/>
      <protection locked="0"/>
    </xf>
    <xf numFmtId="43" fontId="6" fillId="0" borderId="9" xfId="51" applyNumberFormat="1" applyFont="1" applyFill="1" applyBorder="1" applyAlignment="1" applyProtection="1">
      <alignment horizontal="center"/>
      <protection locked="0"/>
    </xf>
    <xf numFmtId="176" fontId="6" fillId="4" borderId="31" xfId="51" applyNumberFormat="1" applyFont="1" applyFill="1" applyBorder="1" applyAlignment="1" applyProtection="1">
      <alignment horizontal="center"/>
      <protection locked="0"/>
    </xf>
    <xf numFmtId="176" fontId="6" fillId="4" borderId="32" xfId="51" applyNumberFormat="1" applyFont="1" applyFill="1" applyBorder="1" applyAlignment="1" applyProtection="1">
      <alignment horizontal="center"/>
      <protection locked="0"/>
    </xf>
    <xf numFmtId="176" fontId="6" fillId="4" borderId="1" xfId="51" applyNumberFormat="1" applyFont="1" applyFill="1" applyBorder="1" applyAlignment="1" applyProtection="1">
      <alignment horizontal="center"/>
      <protection locked="0"/>
    </xf>
    <xf numFmtId="176" fontId="6" fillId="4" borderId="29" xfId="51" applyNumberFormat="1" applyFont="1" applyFill="1" applyBorder="1" applyAlignment="1" applyProtection="1">
      <alignment horizontal="center"/>
      <protection locked="0"/>
    </xf>
    <xf numFmtId="43" fontId="6" fillId="4" borderId="29" xfId="51" applyNumberFormat="1" applyFont="1" applyFill="1" applyBorder="1" applyAlignment="1" applyProtection="1">
      <protection locked="0"/>
    </xf>
    <xf numFmtId="182" fontId="10" fillId="0" borderId="33" xfId="51" applyNumberFormat="1" applyFont="1" applyFill="1" applyBorder="1" applyAlignment="1" applyProtection="1">
      <alignment horizontal="center" vertical="center" wrapText="1"/>
      <protection locked="0"/>
    </xf>
    <xf numFmtId="182" fontId="11" fillId="4" borderId="34" xfId="51" applyNumberFormat="1" applyFont="1" applyFill="1" applyBorder="1" applyAlignment="1" applyProtection="1">
      <alignment horizontal="center"/>
      <protection locked="0"/>
    </xf>
    <xf numFmtId="182" fontId="11" fillId="4" borderId="35" xfId="51" applyNumberFormat="1" applyFont="1" applyFill="1" applyBorder="1" applyAlignment="1" applyProtection="1">
      <alignment horizontal="center"/>
      <protection locked="0"/>
    </xf>
    <xf numFmtId="182" fontId="9" fillId="4" borderId="12" xfId="51" applyNumberFormat="1" applyFont="1" applyFill="1" applyBorder="1" applyProtection="1">
      <protection locked="0"/>
    </xf>
    <xf numFmtId="182" fontId="6" fillId="4" borderId="12" xfId="51" applyNumberFormat="1" applyFont="1" applyFill="1" applyBorder="1" applyAlignment="1" applyProtection="1">
      <alignment horizontal="center"/>
      <protection locked="0"/>
    </xf>
    <xf numFmtId="179" fontId="6" fillId="4" borderId="12" xfId="50" applyFont="1" applyFill="1" applyBorder="1" applyProtection="1">
      <protection locked="0"/>
    </xf>
    <xf numFmtId="176" fontId="6" fillId="4" borderId="12" xfId="51" applyNumberFormat="1" applyFont="1" applyFill="1" applyBorder="1" applyAlignment="1" applyProtection="1">
      <protection locked="0"/>
    </xf>
    <xf numFmtId="180" fontId="10" fillId="4" borderId="12" xfId="51" applyNumberFormat="1" applyFont="1" applyFill="1" applyBorder="1" applyAlignment="1" applyProtection="1">
      <protection locked="0"/>
    </xf>
    <xf numFmtId="182" fontId="11" fillId="0" borderId="0" xfId="51" applyNumberFormat="1" applyFont="1" applyFill="1" applyBorder="1" applyProtection="1">
      <protection locked="0"/>
    </xf>
    <xf numFmtId="178" fontId="6" fillId="0" borderId="0" xfId="43" applyFont="1" applyBorder="1" applyProtection="1">
      <protection locked="0"/>
    </xf>
    <xf numFmtId="182" fontId="9" fillId="0" borderId="0" xfId="51" applyNumberFormat="1" applyFont="1" applyFill="1" applyBorder="1" applyProtection="1">
      <protection locked="0"/>
    </xf>
    <xf numFmtId="182" fontId="6" fillId="0" borderId="0" xfId="51" applyNumberFormat="1" applyFont="1" applyFill="1" applyBorder="1" applyAlignment="1" applyProtection="1">
      <alignment horizontal="center"/>
      <protection locked="0"/>
    </xf>
    <xf numFmtId="179" fontId="6" fillId="0" borderId="0" xfId="50" applyFont="1" applyFill="1" applyBorder="1" applyProtection="1">
      <protection locked="0"/>
    </xf>
    <xf numFmtId="176" fontId="6" fillId="0" borderId="0" xfId="51" applyNumberFormat="1" applyFont="1" applyFill="1" applyBorder="1" applyAlignment="1" applyProtection="1">
      <alignment horizontal="center"/>
      <protection locked="0"/>
    </xf>
    <xf numFmtId="180" fontId="6" fillId="0" borderId="0" xfId="51" applyNumberFormat="1" applyFont="1" applyFill="1" applyBorder="1" applyAlignment="1" applyProtection="1">
      <alignment horizontal="center"/>
      <protection locked="0"/>
    </xf>
    <xf numFmtId="182" fontId="6" fillId="0" borderId="0" xfId="51" applyNumberFormat="1" applyFont="1" applyFill="1" applyBorder="1" applyProtection="1"/>
    <xf numFmtId="182" fontId="11" fillId="0" borderId="0" xfId="51" applyNumberFormat="1" applyFont="1" applyFill="1" applyBorder="1" applyAlignment="1" applyProtection="1">
      <alignment horizontal="center"/>
    </xf>
    <xf numFmtId="180" fontId="10" fillId="5" borderId="36" xfId="43" applyNumberFormat="1" applyFont="1" applyFill="1" applyBorder="1"/>
    <xf numFmtId="178" fontId="5" fillId="0" borderId="0" xfId="43" applyFont="1" applyFill="1" applyBorder="1"/>
    <xf numFmtId="180" fontId="5" fillId="0" borderId="0" xfId="43" applyNumberFormat="1" applyFont="1"/>
    <xf numFmtId="178" fontId="4" fillId="0" borderId="0" xfId="43" applyFont="1" applyAlignment="1">
      <alignment horizontal="center"/>
    </xf>
    <xf numFmtId="176" fontId="6" fillId="4" borderId="37" xfId="51" applyNumberFormat="1" applyFont="1" applyFill="1" applyBorder="1" applyAlignment="1" applyProtection="1">
      <protection locked="0"/>
    </xf>
    <xf numFmtId="176" fontId="6" fillId="4" borderId="13" xfId="51" applyNumberFormat="1" applyFont="1" applyFill="1" applyBorder="1" applyAlignment="1" applyProtection="1">
      <protection locked="0"/>
    </xf>
    <xf numFmtId="178" fontId="6" fillId="0" borderId="0" xfId="43" applyFont="1" applyFill="1" applyBorder="1" applyAlignment="1" applyProtection="1">
      <alignment horizont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704850</xdr:colOff>
      <xdr:row>2</xdr:row>
      <xdr:rowOff>1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454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2</xdr:col>
      <xdr:colOff>0</xdr:colOff>
      <xdr:row>2</xdr:row>
      <xdr:rowOff>1</xdr:rowOff>
    </xdr:to>
    <xdr:pic>
      <xdr:nvPicPr>
        <xdr:cNvPr id="3" name="图片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51828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3"/>
  <sheetViews>
    <sheetView tabSelected="1" zoomScale="70" zoomScaleNormal="70" topLeftCell="A49" workbookViewId="0">
      <selection activeCell="H71" sqref="H71"/>
    </sheetView>
  </sheetViews>
  <sheetFormatPr defaultColWidth="9" defaultRowHeight="14.25"/>
  <cols>
    <col min="1" max="1" width="11.9083333333333" style="17" customWidth="1"/>
    <col min="2" max="2" width="10.0916666666667" style="17" customWidth="1"/>
    <col min="3" max="3" width="28.45" style="17" customWidth="1"/>
    <col min="4" max="4" width="14.9083333333333" style="17" customWidth="1"/>
    <col min="5" max="5" width="11.9083333333333" style="17" customWidth="1"/>
    <col min="6" max="6" width="9.63333333333333" style="17" customWidth="1"/>
    <col min="7" max="7" width="10.3666666666667" style="17" customWidth="1"/>
    <col min="8" max="8" width="11.9083333333333" style="18" customWidth="1"/>
    <col min="9" max="9" width="11.9083333333333" style="17" customWidth="1"/>
    <col min="10" max="10" width="26.6333333333333" style="17" customWidth="1"/>
    <col min="11" max="16384" width="9" style="17"/>
  </cols>
  <sheetData>
    <row r="1" s="13" customFormat="1" ht="30" customHeight="1" spans="1:10">
      <c r="A1" s="19"/>
      <c r="B1" s="20"/>
      <c r="C1" s="21" t="s">
        <v>0</v>
      </c>
      <c r="D1" s="21"/>
      <c r="E1" s="21"/>
      <c r="F1" s="21"/>
      <c r="G1" s="21"/>
      <c r="H1" s="21"/>
      <c r="I1" s="21"/>
      <c r="J1" s="128"/>
    </row>
    <row r="2" s="14" customFormat="1" ht="30" customHeight="1" spans="1:9">
      <c r="A2" s="22"/>
      <c r="B2" s="22"/>
      <c r="C2" s="21"/>
      <c r="D2" s="21"/>
      <c r="E2" s="21"/>
      <c r="F2" s="21"/>
      <c r="G2" s="21"/>
      <c r="H2" s="21"/>
      <c r="I2" s="21"/>
    </row>
    <row r="3" s="15" customFormat="1" ht="18" customHeight="1" spans="1:10">
      <c r="A3" s="23" t="s">
        <v>1</v>
      </c>
      <c r="B3" s="24"/>
      <c r="C3" s="25"/>
      <c r="D3" s="25"/>
      <c r="E3" s="26"/>
      <c r="F3" s="27"/>
      <c r="G3" s="28" t="s">
        <v>2</v>
      </c>
      <c r="H3" s="29" t="s">
        <v>3</v>
      </c>
      <c r="I3" s="129"/>
      <c r="J3" s="130"/>
    </row>
    <row r="4" s="15" customFormat="1" ht="18" customHeight="1" spans="1:10">
      <c r="A4" s="30" t="s">
        <v>4</v>
      </c>
      <c r="B4" s="31"/>
      <c r="C4" s="31"/>
      <c r="D4" s="32" t="s">
        <v>5</v>
      </c>
      <c r="E4" s="33"/>
      <c r="F4" s="27"/>
      <c r="G4" s="34" t="s">
        <v>6</v>
      </c>
      <c r="H4" s="35" t="s">
        <v>7</v>
      </c>
      <c r="I4" s="131" t="s">
        <v>8</v>
      </c>
      <c r="J4" s="132" t="s">
        <v>9</v>
      </c>
    </row>
    <row r="5" s="15" customFormat="1" ht="18" customHeight="1" spans="1:10">
      <c r="A5" s="36" t="s">
        <v>10</v>
      </c>
      <c r="B5" s="37"/>
      <c r="C5" s="37"/>
      <c r="D5" s="38" t="s">
        <v>11</v>
      </c>
      <c r="E5" s="39"/>
      <c r="F5" s="27"/>
      <c r="G5" s="36" t="s">
        <v>12</v>
      </c>
      <c r="H5" s="40">
        <v>1</v>
      </c>
      <c r="I5" s="133" t="s">
        <v>13</v>
      </c>
      <c r="J5" s="134">
        <v>30</v>
      </c>
    </row>
    <row r="6" s="15" customFormat="1" ht="10" customHeight="1" spans="1:10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="15" customFormat="1" ht="18" customHeight="1" spans="1:10">
      <c r="A7" s="42" t="s">
        <v>14</v>
      </c>
      <c r="B7" s="43"/>
      <c r="C7" s="44" t="s">
        <v>15</v>
      </c>
      <c r="D7" s="45" t="s">
        <v>16</v>
      </c>
      <c r="E7" s="45" t="s">
        <v>17</v>
      </c>
      <c r="F7" s="45" t="s">
        <v>18</v>
      </c>
      <c r="G7" s="45" t="s">
        <v>19</v>
      </c>
      <c r="H7" s="46" t="s">
        <v>20</v>
      </c>
      <c r="I7" s="135" t="s">
        <v>21</v>
      </c>
      <c r="J7" s="136" t="s">
        <v>22</v>
      </c>
    </row>
    <row r="8" s="15" customFormat="1" ht="18" customHeight="1" spans="1:10">
      <c r="A8" s="47" t="s">
        <v>23</v>
      </c>
      <c r="B8" s="48"/>
      <c r="C8" s="49"/>
      <c r="D8" s="49"/>
      <c r="E8" s="50"/>
      <c r="F8" s="50"/>
      <c r="G8" s="51">
        <v>0</v>
      </c>
      <c r="H8" s="52">
        <f>G8*0.8</f>
        <v>0</v>
      </c>
      <c r="I8" s="137">
        <f>E8*F8*H8</f>
        <v>0</v>
      </c>
      <c r="J8" s="138" t="s">
        <v>24</v>
      </c>
    </row>
    <row r="9" s="15" customFormat="1" ht="18" customHeight="1" spans="1:10">
      <c r="A9" s="47" t="s">
        <v>25</v>
      </c>
      <c r="B9" s="48"/>
      <c r="C9" s="49"/>
      <c r="D9" s="49"/>
      <c r="E9" s="50"/>
      <c r="F9" s="50"/>
      <c r="G9" s="51">
        <v>0</v>
      </c>
      <c r="H9" s="52">
        <f t="shared" ref="H9:H16" si="0">G9*0.8</f>
        <v>0</v>
      </c>
      <c r="I9" s="137">
        <f t="shared" ref="I9:I16" si="1">E9*F9*H9</f>
        <v>0</v>
      </c>
      <c r="J9" s="138"/>
    </row>
    <row r="10" s="15" customFormat="1" ht="18" customHeight="1" spans="1:10">
      <c r="A10" s="47" t="s">
        <v>26</v>
      </c>
      <c r="B10" s="48"/>
      <c r="C10" s="49"/>
      <c r="D10" s="49"/>
      <c r="E10" s="50"/>
      <c r="F10" s="50"/>
      <c r="G10" s="51">
        <v>0</v>
      </c>
      <c r="H10" s="52">
        <f t="shared" si="0"/>
        <v>0</v>
      </c>
      <c r="I10" s="137">
        <f t="shared" si="1"/>
        <v>0</v>
      </c>
      <c r="J10" s="138"/>
    </row>
    <row r="11" s="15" customFormat="1" ht="18" customHeight="1" spans="1:10">
      <c r="A11" s="47" t="s">
        <v>27</v>
      </c>
      <c r="B11" s="48"/>
      <c r="C11" s="49"/>
      <c r="D11" s="49"/>
      <c r="E11" s="50"/>
      <c r="F11" s="50"/>
      <c r="G11" s="51">
        <v>0</v>
      </c>
      <c r="H11" s="52">
        <f t="shared" si="0"/>
        <v>0</v>
      </c>
      <c r="I11" s="137">
        <f t="shared" si="1"/>
        <v>0</v>
      </c>
      <c r="J11" s="138"/>
    </row>
    <row r="12" s="15" customFormat="1" ht="18" customHeight="1" spans="1:10">
      <c r="A12" s="47" t="s">
        <v>28</v>
      </c>
      <c r="B12" s="48"/>
      <c r="C12" s="49"/>
      <c r="D12" s="49"/>
      <c r="E12" s="50"/>
      <c r="F12" s="50"/>
      <c r="G12" s="51">
        <v>0</v>
      </c>
      <c r="H12" s="52">
        <f t="shared" si="0"/>
        <v>0</v>
      </c>
      <c r="I12" s="137">
        <f t="shared" si="1"/>
        <v>0</v>
      </c>
      <c r="J12" s="138"/>
    </row>
    <row r="13" s="15" customFormat="1" ht="18" customHeight="1" spans="1:10">
      <c r="A13" s="47" t="s">
        <v>29</v>
      </c>
      <c r="B13" s="48"/>
      <c r="C13" s="49"/>
      <c r="D13" s="49"/>
      <c r="E13" s="50"/>
      <c r="F13" s="50"/>
      <c r="G13" s="51">
        <v>0</v>
      </c>
      <c r="H13" s="52">
        <f t="shared" si="0"/>
        <v>0</v>
      </c>
      <c r="I13" s="137">
        <f t="shared" si="1"/>
        <v>0</v>
      </c>
      <c r="J13" s="138"/>
    </row>
    <row r="14" s="15" customFormat="1" ht="18" customHeight="1" spans="1:10">
      <c r="A14" s="47" t="s">
        <v>30</v>
      </c>
      <c r="B14" s="48"/>
      <c r="C14" s="49"/>
      <c r="D14" s="49"/>
      <c r="E14" s="50"/>
      <c r="F14" s="50"/>
      <c r="G14" s="51">
        <v>0</v>
      </c>
      <c r="H14" s="52">
        <f t="shared" si="0"/>
        <v>0</v>
      </c>
      <c r="I14" s="137">
        <f t="shared" si="1"/>
        <v>0</v>
      </c>
      <c r="J14" s="138"/>
    </row>
    <row r="15" s="15" customFormat="1" ht="18" customHeight="1" spans="1:10">
      <c r="A15" s="47" t="s">
        <v>31</v>
      </c>
      <c r="B15" s="48"/>
      <c r="C15" s="49"/>
      <c r="D15" s="49"/>
      <c r="E15" s="50"/>
      <c r="F15" s="50"/>
      <c r="G15" s="51">
        <v>0</v>
      </c>
      <c r="H15" s="52">
        <f t="shared" si="0"/>
        <v>0</v>
      </c>
      <c r="I15" s="137">
        <f t="shared" si="1"/>
        <v>0</v>
      </c>
      <c r="J15" s="138"/>
    </row>
    <row r="16" s="15" customFormat="1" ht="18" customHeight="1" spans="1:10">
      <c r="A16" s="53"/>
      <c r="B16" s="54"/>
      <c r="C16" s="55"/>
      <c r="D16" s="55"/>
      <c r="E16" s="50"/>
      <c r="F16" s="50"/>
      <c r="G16" s="51">
        <v>0</v>
      </c>
      <c r="H16" s="52">
        <f t="shared" si="0"/>
        <v>0</v>
      </c>
      <c r="I16" s="137">
        <f t="shared" si="1"/>
        <v>0</v>
      </c>
      <c r="J16" s="138"/>
    </row>
    <row r="17" s="15" customFormat="1" ht="18" customHeight="1" spans="1:10">
      <c r="A17" s="56" t="s">
        <v>32</v>
      </c>
      <c r="B17" s="57"/>
      <c r="C17" s="58"/>
      <c r="D17" s="59"/>
      <c r="E17" s="60">
        <f>SUM(E8:E16)</f>
        <v>0</v>
      </c>
      <c r="F17" s="60">
        <f t="shared" ref="F17:I17" si="2">SUM(F8:F16)</f>
        <v>0</v>
      </c>
      <c r="G17" s="60">
        <f t="shared" si="2"/>
        <v>0</v>
      </c>
      <c r="H17" s="61">
        <f t="shared" si="2"/>
        <v>0</v>
      </c>
      <c r="I17" s="60">
        <f t="shared" si="2"/>
        <v>0</v>
      </c>
      <c r="J17" s="139"/>
    </row>
    <row r="18" s="15" customFormat="1" ht="10" customHeight="1" spans="1:10">
      <c r="A18" s="62"/>
      <c r="B18" s="63"/>
      <c r="C18" s="63"/>
      <c r="D18" s="63"/>
      <c r="E18" s="63"/>
      <c r="F18" s="63"/>
      <c r="G18" s="63"/>
      <c r="H18" s="63"/>
      <c r="I18" s="63"/>
      <c r="J18" s="140"/>
    </row>
    <row r="19" s="15" customFormat="1" ht="18" customHeight="1" spans="1:10">
      <c r="A19" s="64" t="s">
        <v>33</v>
      </c>
      <c r="B19" s="65"/>
      <c r="C19" s="66" t="s">
        <v>34</v>
      </c>
      <c r="D19" s="66" t="s">
        <v>18</v>
      </c>
      <c r="E19" s="67" t="s">
        <v>35</v>
      </c>
      <c r="F19" s="66" t="s">
        <v>17</v>
      </c>
      <c r="G19" s="66" t="s">
        <v>36</v>
      </c>
      <c r="H19" s="68" t="s">
        <v>21</v>
      </c>
      <c r="I19" s="141" t="s">
        <v>22</v>
      </c>
      <c r="J19" s="142"/>
    </row>
    <row r="20" s="15" customFormat="1" ht="18" customHeight="1" spans="1:10">
      <c r="A20" s="69" t="s">
        <v>37</v>
      </c>
      <c r="B20" s="70"/>
      <c r="C20" s="71" t="s">
        <v>38</v>
      </c>
      <c r="D20" s="72"/>
      <c r="E20" s="72"/>
      <c r="F20" s="73"/>
      <c r="G20" s="74"/>
      <c r="H20" s="75">
        <f>D20*E20*G20</f>
        <v>0</v>
      </c>
      <c r="I20" s="74"/>
      <c r="J20" s="143"/>
    </row>
    <row r="21" s="15" customFormat="1" ht="18" customHeight="1" spans="1:10">
      <c r="A21" s="47" t="s">
        <v>39</v>
      </c>
      <c r="B21" s="48"/>
      <c r="C21" s="71" t="s">
        <v>40</v>
      </c>
      <c r="D21" s="72"/>
      <c r="E21" s="72"/>
      <c r="F21" s="73"/>
      <c r="G21" s="76"/>
      <c r="H21" s="75">
        <f>D21*E21*G21</f>
        <v>0</v>
      </c>
      <c r="I21" s="74"/>
      <c r="J21" s="143"/>
    </row>
    <row r="22" s="15" customFormat="1" ht="18" customHeight="1" spans="1:10">
      <c r="A22" s="47" t="s">
        <v>41</v>
      </c>
      <c r="B22" s="48"/>
      <c r="C22" s="71" t="s">
        <v>42</v>
      </c>
      <c r="D22" s="72"/>
      <c r="E22" s="72"/>
      <c r="F22" s="73"/>
      <c r="G22" s="76"/>
      <c r="H22" s="75">
        <f>D22*E22*G22</f>
        <v>0</v>
      </c>
      <c r="I22" s="74"/>
      <c r="J22" s="143"/>
    </row>
    <row r="23" s="15" customFormat="1" ht="18" customHeight="1" spans="1:10">
      <c r="A23" s="69" t="s">
        <v>43</v>
      </c>
      <c r="B23" s="70"/>
      <c r="C23" s="71" t="s">
        <v>44</v>
      </c>
      <c r="D23" s="72">
        <v>2</v>
      </c>
      <c r="E23" s="72"/>
      <c r="F23" s="73">
        <v>9</v>
      </c>
      <c r="G23" s="76">
        <v>250</v>
      </c>
      <c r="H23" s="75">
        <f>G23*F23*D23</f>
        <v>4500</v>
      </c>
      <c r="I23" s="74" t="s">
        <v>45</v>
      </c>
      <c r="J23" s="143"/>
    </row>
    <row r="24" s="15" customFormat="1" ht="18" customHeight="1" spans="1:10">
      <c r="A24" s="47" t="s">
        <v>46</v>
      </c>
      <c r="B24" s="48"/>
      <c r="C24" s="71" t="s">
        <v>47</v>
      </c>
      <c r="D24" s="72">
        <v>1</v>
      </c>
      <c r="E24" s="72"/>
      <c r="F24" s="73">
        <v>1</v>
      </c>
      <c r="G24" s="76">
        <v>1600</v>
      </c>
      <c r="H24" s="75">
        <f>G24*F24</f>
        <v>1600</v>
      </c>
      <c r="I24" s="144" t="s">
        <v>48</v>
      </c>
      <c r="J24" s="145"/>
    </row>
    <row r="25" s="15" customFormat="1" ht="18" customHeight="1" spans="1:10">
      <c r="A25" s="77" t="s">
        <v>32</v>
      </c>
      <c r="B25" s="78"/>
      <c r="C25" s="58"/>
      <c r="D25" s="59"/>
      <c r="E25" s="59"/>
      <c r="F25" s="79"/>
      <c r="G25" s="80"/>
      <c r="H25" s="81">
        <f>SUM(H20:H24)</f>
        <v>6100</v>
      </c>
      <c r="I25" s="80"/>
      <c r="J25" s="139"/>
    </row>
    <row r="26" s="16" customFormat="1" ht="10" customHeight="1" spans="1:10">
      <c r="A26" s="82"/>
      <c r="B26" s="83"/>
      <c r="C26" s="83"/>
      <c r="D26" s="83"/>
      <c r="E26" s="83"/>
      <c r="F26" s="83"/>
      <c r="G26" s="83"/>
      <c r="H26" s="83"/>
      <c r="I26" s="83"/>
      <c r="J26" s="146"/>
    </row>
    <row r="27" s="15" customFormat="1" ht="18" customHeight="1" spans="1:10">
      <c r="A27" s="84" t="s">
        <v>49</v>
      </c>
      <c r="B27" s="85"/>
      <c r="C27" s="66" t="s">
        <v>50</v>
      </c>
      <c r="D27" s="66"/>
      <c r="E27" s="67" t="s">
        <v>35</v>
      </c>
      <c r="F27" s="66" t="s">
        <v>51</v>
      </c>
      <c r="G27" s="66" t="s">
        <v>36</v>
      </c>
      <c r="H27" s="68" t="s">
        <v>21</v>
      </c>
      <c r="I27" s="66" t="s">
        <v>22</v>
      </c>
      <c r="J27" s="147"/>
    </row>
    <row r="28" s="15" customFormat="1" ht="18" customHeight="1" spans="1:10">
      <c r="A28" s="86" t="s">
        <v>52</v>
      </c>
      <c r="B28" s="87"/>
      <c r="C28" s="88"/>
      <c r="D28" s="89"/>
      <c r="E28" s="50"/>
      <c r="F28" s="90"/>
      <c r="G28" s="74"/>
      <c r="H28" s="75">
        <f>E28*F28*G28</f>
        <v>0</v>
      </c>
      <c r="I28" s="74"/>
      <c r="J28" s="143"/>
    </row>
    <row r="29" s="15" customFormat="1" ht="18" customHeight="1" spans="1:10">
      <c r="A29" s="91" t="s">
        <v>53</v>
      </c>
      <c r="B29" s="92"/>
      <c r="C29" s="88"/>
      <c r="D29" s="89"/>
      <c r="E29" s="50"/>
      <c r="F29" s="90"/>
      <c r="G29" s="76"/>
      <c r="H29" s="75">
        <f>E29*F29*G29</f>
        <v>0</v>
      </c>
      <c r="I29" s="74"/>
      <c r="J29" s="143"/>
    </row>
    <row r="30" s="15" customFormat="1" ht="18" customHeight="1" spans="1:10">
      <c r="A30" s="77" t="s">
        <v>32</v>
      </c>
      <c r="B30" s="78"/>
      <c r="C30" s="93"/>
      <c r="D30" s="93"/>
      <c r="E30" s="59"/>
      <c r="F30" s="79"/>
      <c r="G30" s="80"/>
      <c r="H30" s="81">
        <f>SUM(H28:H29)</f>
        <v>0</v>
      </c>
      <c r="I30" s="80"/>
      <c r="J30" s="139"/>
    </row>
    <row r="31" s="16" customFormat="1" ht="10" customHeight="1" spans="1:10">
      <c r="A31" s="82"/>
      <c r="B31" s="83"/>
      <c r="C31" s="83"/>
      <c r="D31" s="83"/>
      <c r="E31" s="83"/>
      <c r="F31" s="83"/>
      <c r="G31" s="83"/>
      <c r="H31" s="83"/>
      <c r="I31" s="83"/>
      <c r="J31" s="146"/>
    </row>
    <row r="32" s="15" customFormat="1" ht="18" customHeight="1" spans="1:10">
      <c r="A32" s="84" t="s">
        <v>54</v>
      </c>
      <c r="B32" s="85"/>
      <c r="C32" s="66" t="s">
        <v>55</v>
      </c>
      <c r="D32" s="66" t="s">
        <v>56</v>
      </c>
      <c r="E32" s="67" t="s">
        <v>57</v>
      </c>
      <c r="F32" s="66" t="s">
        <v>17</v>
      </c>
      <c r="G32" s="66" t="s">
        <v>36</v>
      </c>
      <c r="H32" s="68" t="s">
        <v>21</v>
      </c>
      <c r="I32" s="66" t="s">
        <v>22</v>
      </c>
      <c r="J32" s="147"/>
    </row>
    <row r="33" s="15" customFormat="1" ht="18" customHeight="1" spans="1:10">
      <c r="A33" s="86" t="s">
        <v>58</v>
      </c>
      <c r="B33" s="87"/>
      <c r="C33" s="49" t="s">
        <v>7</v>
      </c>
      <c r="D33" s="49" t="s">
        <v>59</v>
      </c>
      <c r="E33" s="94">
        <v>3</v>
      </c>
      <c r="F33" s="90">
        <v>30</v>
      </c>
      <c r="G33" s="74">
        <f>H33/F33</f>
        <v>260</v>
      </c>
      <c r="H33" s="95">
        <v>7800</v>
      </c>
      <c r="I33" s="74" t="s">
        <v>60</v>
      </c>
      <c r="J33" s="143"/>
    </row>
    <row r="34" s="15" customFormat="1" ht="18" customHeight="1" spans="1:10">
      <c r="A34" s="86" t="s">
        <v>61</v>
      </c>
      <c r="B34" s="87"/>
      <c r="C34" s="49" t="s">
        <v>7</v>
      </c>
      <c r="D34" s="49" t="s">
        <v>59</v>
      </c>
      <c r="E34" s="94">
        <v>0</v>
      </c>
      <c r="F34" s="90">
        <v>30</v>
      </c>
      <c r="G34" s="74">
        <f>H34/F34</f>
        <v>21.6666666666667</v>
      </c>
      <c r="H34" s="95">
        <v>650</v>
      </c>
      <c r="I34" s="74" t="s">
        <v>62</v>
      </c>
      <c r="J34" s="143"/>
    </row>
    <row r="35" s="15" customFormat="1" ht="18" customHeight="1" spans="1:10">
      <c r="A35" s="86" t="s">
        <v>63</v>
      </c>
      <c r="B35" s="87"/>
      <c r="C35" s="49"/>
      <c r="D35" s="49"/>
      <c r="E35" s="94">
        <v>0</v>
      </c>
      <c r="F35" s="90"/>
      <c r="G35" s="74">
        <v>0</v>
      </c>
      <c r="H35" s="95"/>
      <c r="I35" s="74"/>
      <c r="J35" s="143"/>
    </row>
    <row r="36" s="15" customFormat="1" ht="18" customHeight="1" spans="1:10">
      <c r="A36" s="86" t="s">
        <v>64</v>
      </c>
      <c r="B36" s="87"/>
      <c r="C36" s="96"/>
      <c r="D36" s="49"/>
      <c r="E36" s="94">
        <v>0</v>
      </c>
      <c r="F36" s="90"/>
      <c r="G36" s="74">
        <v>0</v>
      </c>
      <c r="H36" s="95"/>
      <c r="I36" s="74"/>
      <c r="J36" s="143"/>
    </row>
    <row r="37" s="15" customFormat="1" ht="18" customHeight="1" spans="1:10">
      <c r="A37" s="86" t="s">
        <v>65</v>
      </c>
      <c r="B37" s="87"/>
      <c r="C37" s="71"/>
      <c r="D37" s="97"/>
      <c r="E37" s="94">
        <v>0</v>
      </c>
      <c r="F37" s="73"/>
      <c r="G37" s="74">
        <v>0</v>
      </c>
      <c r="H37" s="75"/>
      <c r="I37" s="148"/>
      <c r="J37" s="149"/>
    </row>
    <row r="38" s="15" customFormat="1" ht="18" customHeight="1" spans="1:10">
      <c r="A38" s="47"/>
      <c r="B38" s="48"/>
      <c r="C38" s="71"/>
      <c r="D38" s="97"/>
      <c r="E38" s="94">
        <v>0</v>
      </c>
      <c r="F38" s="73"/>
      <c r="G38" s="74">
        <v>0</v>
      </c>
      <c r="H38" s="75"/>
      <c r="I38" s="148"/>
      <c r="J38" s="149"/>
    </row>
    <row r="39" s="15" customFormat="1" ht="18" customHeight="1" spans="1:10">
      <c r="A39" s="47"/>
      <c r="B39" s="48"/>
      <c r="C39" s="71"/>
      <c r="D39" s="97"/>
      <c r="E39" s="94">
        <v>0</v>
      </c>
      <c r="F39" s="73"/>
      <c r="G39" s="74">
        <v>0</v>
      </c>
      <c r="H39" s="75"/>
      <c r="I39" s="148"/>
      <c r="J39" s="149"/>
    </row>
    <row r="40" s="15" customFormat="1" ht="18" customHeight="1" spans="1:10">
      <c r="A40" s="47"/>
      <c r="B40" s="48"/>
      <c r="C40" s="71"/>
      <c r="D40" s="97"/>
      <c r="E40" s="94">
        <v>0</v>
      </c>
      <c r="F40" s="73"/>
      <c r="G40" s="74">
        <v>0</v>
      </c>
      <c r="H40" s="75"/>
      <c r="I40" s="148"/>
      <c r="J40" s="149"/>
    </row>
    <row r="41" s="15" customFormat="1" ht="18" customHeight="1" spans="1:10">
      <c r="A41" s="77" t="s">
        <v>32</v>
      </c>
      <c r="B41" s="78"/>
      <c r="C41" s="58"/>
      <c r="D41" s="59"/>
      <c r="E41" s="60">
        <f>SUM(E33:E40)</f>
        <v>3</v>
      </c>
      <c r="F41" s="79"/>
      <c r="G41" s="98">
        <f>SUM(G33:G40)</f>
        <v>281.666666666667</v>
      </c>
      <c r="H41" s="81">
        <f>SUM(H33:H40)</f>
        <v>8450</v>
      </c>
      <c r="I41" s="80"/>
      <c r="J41" s="139"/>
    </row>
    <row r="42" s="15" customFormat="1" ht="10" customHeight="1" spans="1:10">
      <c r="A42" s="99"/>
      <c r="B42" s="100"/>
      <c r="C42" s="100"/>
      <c r="D42" s="100"/>
      <c r="E42" s="100"/>
      <c r="F42" s="100"/>
      <c r="G42" s="100"/>
      <c r="H42" s="100"/>
      <c r="I42" s="100"/>
      <c r="J42" s="150"/>
    </row>
    <row r="43" s="15" customFormat="1" ht="18" customHeight="1" spans="1:10">
      <c r="A43" s="84" t="s">
        <v>66</v>
      </c>
      <c r="B43" s="85"/>
      <c r="C43" s="66" t="s">
        <v>67</v>
      </c>
      <c r="D43" s="66" t="s">
        <v>68</v>
      </c>
      <c r="E43" s="67" t="s">
        <v>35</v>
      </c>
      <c r="F43" s="66" t="s">
        <v>17</v>
      </c>
      <c r="G43" s="66" t="s">
        <v>36</v>
      </c>
      <c r="H43" s="68" t="s">
        <v>21</v>
      </c>
      <c r="I43" s="66" t="s">
        <v>22</v>
      </c>
      <c r="J43" s="147"/>
    </row>
    <row r="44" s="15" customFormat="1" ht="18" customHeight="1" spans="1:10">
      <c r="A44" s="101" t="s">
        <v>69</v>
      </c>
      <c r="B44" s="102"/>
      <c r="C44" s="49"/>
      <c r="D44" s="49" t="s">
        <v>7</v>
      </c>
      <c r="E44" s="103" t="s">
        <v>70</v>
      </c>
      <c r="F44" s="51">
        <v>30</v>
      </c>
      <c r="G44" s="74">
        <v>3300</v>
      </c>
      <c r="H44" s="75">
        <v>3300</v>
      </c>
      <c r="I44" s="76"/>
      <c r="J44" s="151"/>
    </row>
    <row r="45" s="15" customFormat="1" ht="18" customHeight="1" spans="1:10">
      <c r="A45" s="101" t="s">
        <v>71</v>
      </c>
      <c r="B45" s="102"/>
      <c r="C45" s="96"/>
      <c r="D45" s="49"/>
      <c r="E45" s="103"/>
      <c r="F45" s="49"/>
      <c r="G45" s="74"/>
      <c r="H45" s="75">
        <v>0</v>
      </c>
      <c r="I45" s="76"/>
      <c r="J45" s="151"/>
    </row>
    <row r="46" s="15" customFormat="1" ht="18" customHeight="1" spans="1:10">
      <c r="A46" s="101" t="s">
        <v>72</v>
      </c>
      <c r="B46" s="102"/>
      <c r="C46" s="96"/>
      <c r="D46" s="49"/>
      <c r="E46" s="103"/>
      <c r="F46" s="49"/>
      <c r="G46" s="74"/>
      <c r="H46" s="75">
        <v>0</v>
      </c>
      <c r="I46" s="76"/>
      <c r="J46" s="151"/>
    </row>
    <row r="47" s="15" customFormat="1" ht="18" customHeight="1" spans="1:10">
      <c r="A47" s="101" t="s">
        <v>73</v>
      </c>
      <c r="B47" s="102"/>
      <c r="C47" s="96"/>
      <c r="D47" s="49"/>
      <c r="E47" s="103"/>
      <c r="F47" s="49"/>
      <c r="G47" s="74"/>
      <c r="H47" s="75">
        <v>0</v>
      </c>
      <c r="I47" s="76"/>
      <c r="J47" s="151"/>
    </row>
    <row r="48" s="15" customFormat="1" ht="18" customHeight="1" spans="1:10">
      <c r="A48" s="101" t="s">
        <v>74</v>
      </c>
      <c r="B48" s="102"/>
      <c r="C48" s="96"/>
      <c r="D48" s="49"/>
      <c r="E48" s="103"/>
      <c r="F48" s="49"/>
      <c r="G48" s="74"/>
      <c r="H48" s="75">
        <v>0</v>
      </c>
      <c r="I48" s="76"/>
      <c r="J48" s="151"/>
    </row>
    <row r="49" s="15" customFormat="1" ht="18" customHeight="1" spans="1:10">
      <c r="A49" s="86" t="s">
        <v>75</v>
      </c>
      <c r="B49" s="87"/>
      <c r="C49" s="104"/>
      <c r="D49" s="105"/>
      <c r="E49" s="105"/>
      <c r="F49" s="106"/>
      <c r="G49" s="107"/>
      <c r="H49" s="75">
        <v>0</v>
      </c>
      <c r="I49" s="152"/>
      <c r="J49" s="153"/>
    </row>
    <row r="50" s="15" customFormat="1" ht="18" customHeight="1" spans="1:10">
      <c r="A50" s="47"/>
      <c r="B50" s="48"/>
      <c r="C50" s="104"/>
      <c r="D50" s="105"/>
      <c r="E50" s="105"/>
      <c r="F50" s="106"/>
      <c r="G50" s="107"/>
      <c r="H50" s="108"/>
      <c r="I50" s="152"/>
      <c r="J50" s="153"/>
    </row>
    <row r="51" s="15" customFormat="1" ht="18" customHeight="1" spans="1:10">
      <c r="A51" s="109" t="s">
        <v>32</v>
      </c>
      <c r="B51" s="110"/>
      <c r="C51" s="58"/>
      <c r="D51" s="59"/>
      <c r="E51" s="59"/>
      <c r="F51" s="79"/>
      <c r="G51" s="80"/>
      <c r="H51" s="81">
        <f>SUM(H44:H50)</f>
        <v>3300</v>
      </c>
      <c r="I51" s="154"/>
      <c r="J51" s="155"/>
    </row>
    <row r="52" s="15" customFormat="1" ht="10" customHeight="1" spans="1:10">
      <c r="A52" s="82"/>
      <c r="B52" s="83"/>
      <c r="C52" s="83"/>
      <c r="D52" s="83"/>
      <c r="E52" s="83"/>
      <c r="F52" s="83"/>
      <c r="G52" s="83"/>
      <c r="H52" s="83"/>
      <c r="I52" s="83"/>
      <c r="J52" s="146"/>
    </row>
    <row r="53" s="15" customFormat="1" ht="18" customHeight="1" spans="1:10">
      <c r="A53" s="84" t="s">
        <v>76</v>
      </c>
      <c r="B53" s="85"/>
      <c r="C53" s="111"/>
      <c r="D53" s="111"/>
      <c r="E53" s="112"/>
      <c r="F53" s="66" t="s">
        <v>17</v>
      </c>
      <c r="G53" s="66" t="s">
        <v>36</v>
      </c>
      <c r="H53" s="68" t="s">
        <v>21</v>
      </c>
      <c r="I53" s="66" t="s">
        <v>22</v>
      </c>
      <c r="J53" s="147"/>
    </row>
    <row r="54" s="15" customFormat="1" ht="18" customHeight="1" spans="1:10">
      <c r="A54" s="113" t="s">
        <v>77</v>
      </c>
      <c r="B54" s="114"/>
      <c r="C54" s="115"/>
      <c r="D54" s="111"/>
      <c r="E54" s="112"/>
      <c r="F54" s="49"/>
      <c r="G54" s="74"/>
      <c r="H54" s="95"/>
      <c r="I54" s="76"/>
      <c r="J54" s="151"/>
    </row>
    <row r="55" s="15" customFormat="1" ht="18" customHeight="1" spans="1:10">
      <c r="A55" s="91" t="s">
        <v>78</v>
      </c>
      <c r="B55" s="92"/>
      <c r="C55" s="115"/>
      <c r="D55" s="111"/>
      <c r="E55" s="112"/>
      <c r="F55" s="49"/>
      <c r="G55" s="74"/>
      <c r="H55" s="95"/>
      <c r="I55" s="76"/>
      <c r="J55" s="151"/>
    </row>
    <row r="56" s="15" customFormat="1" ht="20.15" customHeight="1" spans="1:10">
      <c r="A56" s="109" t="s">
        <v>32</v>
      </c>
      <c r="B56" s="110"/>
      <c r="C56" s="58"/>
      <c r="D56" s="59"/>
      <c r="E56" s="59"/>
      <c r="F56" s="79"/>
      <c r="G56" s="80"/>
      <c r="H56" s="81">
        <f>SUM(H54:H55)</f>
        <v>0</v>
      </c>
      <c r="I56" s="156"/>
      <c r="J56" s="157"/>
    </row>
    <row r="57" s="15" customFormat="1" ht="10" customHeight="1" spans="1:10">
      <c r="A57" s="82"/>
      <c r="B57" s="83"/>
      <c r="C57" s="83"/>
      <c r="D57" s="83"/>
      <c r="E57" s="83"/>
      <c r="F57" s="83"/>
      <c r="G57" s="83"/>
      <c r="H57" s="83"/>
      <c r="I57" s="83"/>
      <c r="J57" s="146"/>
    </row>
    <row r="58" s="15" customFormat="1" ht="18" customHeight="1" spans="1:10">
      <c r="A58" s="84" t="s">
        <v>79</v>
      </c>
      <c r="B58" s="85"/>
      <c r="C58" s="111"/>
      <c r="D58" s="66" t="s">
        <v>18</v>
      </c>
      <c r="E58" s="67" t="s">
        <v>35</v>
      </c>
      <c r="F58" s="66" t="s">
        <v>17</v>
      </c>
      <c r="G58" s="66" t="s">
        <v>36</v>
      </c>
      <c r="H58" s="68" t="s">
        <v>21</v>
      </c>
      <c r="I58" s="66" t="s">
        <v>22</v>
      </c>
      <c r="J58" s="147"/>
    </row>
    <row r="59" s="15" customFormat="1" ht="18" customHeight="1" spans="1:10">
      <c r="A59" s="113" t="s">
        <v>80</v>
      </c>
      <c r="B59" s="114"/>
      <c r="C59" s="115"/>
      <c r="D59" s="51">
        <v>1</v>
      </c>
      <c r="E59" s="94">
        <v>1</v>
      </c>
      <c r="F59" s="51">
        <v>1</v>
      </c>
      <c r="G59" s="116">
        <v>500</v>
      </c>
      <c r="H59" s="75">
        <v>500</v>
      </c>
      <c r="I59" s="74"/>
      <c r="J59" s="143"/>
    </row>
    <row r="60" s="15" customFormat="1" ht="18" customHeight="1" spans="1:10">
      <c r="A60" s="117" t="s">
        <v>81</v>
      </c>
      <c r="B60" s="118"/>
      <c r="C60" s="115"/>
      <c r="D60" s="49"/>
      <c r="E60" s="50"/>
      <c r="F60" s="90"/>
      <c r="G60" s="74"/>
      <c r="H60" s="75"/>
      <c r="I60" s="74"/>
      <c r="J60" s="143"/>
    </row>
    <row r="61" s="15" customFormat="1" ht="18" customHeight="1" spans="1:10">
      <c r="A61" s="109" t="s">
        <v>32</v>
      </c>
      <c r="B61" s="110"/>
      <c r="C61" s="58"/>
      <c r="D61" s="59"/>
      <c r="E61" s="59"/>
      <c r="F61" s="79"/>
      <c r="G61" s="119"/>
      <c r="H61" s="81">
        <f>SUM(H59:H60)</f>
        <v>500</v>
      </c>
      <c r="I61" s="119"/>
      <c r="J61" s="158"/>
    </row>
    <row r="62" s="15" customFormat="1" ht="10" customHeight="1" spans="1:10">
      <c r="A62" s="120"/>
      <c r="B62" s="121"/>
      <c r="C62" s="121"/>
      <c r="D62" s="121"/>
      <c r="E62" s="121"/>
      <c r="F62" s="121"/>
      <c r="G62" s="121"/>
      <c r="H62" s="121"/>
      <c r="I62" s="121"/>
      <c r="J62" s="159"/>
    </row>
    <row r="63" s="15" customFormat="1" ht="18" customHeight="1" spans="1:10">
      <c r="A63" s="84" t="s">
        <v>82</v>
      </c>
      <c r="B63" s="85"/>
      <c r="C63" s="115"/>
      <c r="D63" s="111"/>
      <c r="E63" s="112"/>
      <c r="F63" s="122" t="s">
        <v>83</v>
      </c>
      <c r="G63" s="123" t="s">
        <v>32</v>
      </c>
      <c r="H63" s="124" t="s">
        <v>21</v>
      </c>
      <c r="I63" s="66" t="s">
        <v>22</v>
      </c>
      <c r="J63" s="147"/>
    </row>
    <row r="64" s="15" customFormat="1" ht="18" customHeight="1" spans="1:10">
      <c r="A64" s="117" t="s">
        <v>84</v>
      </c>
      <c r="B64" s="118"/>
      <c r="C64" s="115"/>
      <c r="D64" s="111"/>
      <c r="E64" s="112"/>
      <c r="F64" s="125">
        <v>0.08</v>
      </c>
      <c r="G64" s="126">
        <f>H25+H30+H41+H51</f>
        <v>17850</v>
      </c>
      <c r="H64" s="127">
        <f>G64*F64</f>
        <v>1428</v>
      </c>
      <c r="I64" s="148"/>
      <c r="J64" s="149"/>
    </row>
    <row r="65" s="15" customFormat="1" ht="18" customHeight="1" spans="1:10">
      <c r="A65" s="117" t="s">
        <v>85</v>
      </c>
      <c r="B65" s="118"/>
      <c r="C65" s="115"/>
      <c r="D65" s="111"/>
      <c r="E65" s="112"/>
      <c r="F65" s="125">
        <v>0.06</v>
      </c>
      <c r="G65" s="126">
        <f>G64+H64+H61+H56+I17</f>
        <v>19778</v>
      </c>
      <c r="H65" s="127">
        <f>G65*F65</f>
        <v>1186.68</v>
      </c>
      <c r="I65" s="148"/>
      <c r="J65" s="149"/>
    </row>
    <row r="66" s="15" customFormat="1" ht="18" customHeight="1" spans="1:10">
      <c r="A66" s="160" t="s">
        <v>32</v>
      </c>
      <c r="B66" s="161"/>
      <c r="C66" s="162"/>
      <c r="D66" s="163"/>
      <c r="E66" s="163"/>
      <c r="F66" s="164"/>
      <c r="G66" s="165"/>
      <c r="H66" s="166">
        <f>SUM(H64:H65)</f>
        <v>2614.68</v>
      </c>
      <c r="I66" s="180"/>
      <c r="J66" s="181"/>
    </row>
    <row r="67" s="15" customFormat="1" ht="10" customHeight="1" spans="1:10">
      <c r="A67" s="167"/>
      <c r="B67" s="168"/>
      <c r="C67" s="169"/>
      <c r="D67" s="170"/>
      <c r="E67" s="170"/>
      <c r="F67" s="171"/>
      <c r="G67" s="172"/>
      <c r="H67" s="173"/>
      <c r="I67" s="172"/>
      <c r="J67" s="182"/>
    </row>
    <row r="68" s="15" customFormat="1" ht="20.15" customHeight="1" spans="2:8">
      <c r="B68" s="174"/>
      <c r="G68" s="175" t="s">
        <v>86</v>
      </c>
      <c r="H68" s="176">
        <f>I17+H25+H30+H41+H51+H56+H61+H66</f>
        <v>20964.68</v>
      </c>
    </row>
    <row r="69" s="14" customFormat="1" ht="18" spans="6:8">
      <c r="F69" s="177"/>
      <c r="H69" s="178"/>
    </row>
    <row r="73" spans="2:2">
      <c r="B73" s="179"/>
    </row>
  </sheetData>
  <mergeCells count="109">
    <mergeCell ref="B3:E3"/>
    <mergeCell ref="H3:J3"/>
    <mergeCell ref="B4:C4"/>
    <mergeCell ref="B5:C5"/>
    <mergeCell ref="A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J26"/>
    <mergeCell ref="A27:B27"/>
    <mergeCell ref="C27:D27"/>
    <mergeCell ref="I27:J27"/>
    <mergeCell ref="A28:B28"/>
    <mergeCell ref="C28:D28"/>
    <mergeCell ref="I28:J28"/>
    <mergeCell ref="A29:B29"/>
    <mergeCell ref="C29:D29"/>
    <mergeCell ref="I29:J29"/>
    <mergeCell ref="A30:B30"/>
    <mergeCell ref="C30:D30"/>
    <mergeCell ref="I30:J30"/>
    <mergeCell ref="A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A39:B39"/>
    <mergeCell ref="A40:B40"/>
    <mergeCell ref="A41:B41"/>
    <mergeCell ref="I41:J41"/>
    <mergeCell ref="A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48:B48"/>
    <mergeCell ref="I48:J48"/>
    <mergeCell ref="A49:B49"/>
    <mergeCell ref="I49:J49"/>
    <mergeCell ref="A50:B50"/>
    <mergeCell ref="I50:J50"/>
    <mergeCell ref="A51:B51"/>
    <mergeCell ref="I51:J51"/>
    <mergeCell ref="A52:J52"/>
    <mergeCell ref="A53:B53"/>
    <mergeCell ref="I53:J53"/>
    <mergeCell ref="A54:B54"/>
    <mergeCell ref="I54:J54"/>
    <mergeCell ref="A55:B55"/>
    <mergeCell ref="I55:J55"/>
    <mergeCell ref="A56:B56"/>
    <mergeCell ref="I56:J56"/>
    <mergeCell ref="A57:J57"/>
    <mergeCell ref="A58:B58"/>
    <mergeCell ref="I58:J58"/>
    <mergeCell ref="A59:B59"/>
    <mergeCell ref="I59:J59"/>
    <mergeCell ref="A60:B60"/>
    <mergeCell ref="I60:J60"/>
    <mergeCell ref="A61:B61"/>
    <mergeCell ref="I61:J61"/>
    <mergeCell ref="A62:J62"/>
    <mergeCell ref="A63:B63"/>
    <mergeCell ref="I63:J63"/>
    <mergeCell ref="A64:B64"/>
    <mergeCell ref="I64:J64"/>
    <mergeCell ref="A65:B65"/>
    <mergeCell ref="I65:J65"/>
    <mergeCell ref="A66:B66"/>
    <mergeCell ref="I66:J66"/>
    <mergeCell ref="C1:I2"/>
  </mergeCells>
  <pageMargins left="0.699305555555556" right="0.699305555555556" top="0.75" bottom="0.75" header="0.3" footer="0.3"/>
  <pageSetup paperSize="9" scale="61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19" workbookViewId="0">
      <selection activeCell="A1" sqref="A1"/>
    </sheetView>
  </sheetViews>
  <sheetFormatPr defaultColWidth="9" defaultRowHeight="20" customHeight="1" outlineLevelCol="6"/>
  <cols>
    <col min="1" max="1" width="12.1833333333333" style="3" customWidth="1"/>
    <col min="2" max="2" width="8.725" style="3"/>
    <col min="3" max="3" width="25.3666666666667" style="3" customWidth="1"/>
    <col min="4" max="4" width="26.8166666666667" style="3" customWidth="1"/>
    <col min="5" max="5" width="15.6333333333333" style="3" customWidth="1"/>
    <col min="6" max="16384" width="8.725" style="3"/>
  </cols>
  <sheetData>
    <row r="1" s="1" customFormat="1" customHeight="1" spans="1:7">
      <c r="A1" s="4" t="s">
        <v>87</v>
      </c>
      <c r="B1" s="4"/>
      <c r="C1" s="4"/>
      <c r="D1" s="5"/>
      <c r="E1" s="5"/>
      <c r="F1" s="5"/>
      <c r="G1" s="6"/>
    </row>
    <row r="2" s="1" customFormat="1" customHeight="1" spans="1:7">
      <c r="A2" s="4" t="s">
        <v>68</v>
      </c>
      <c r="B2" s="4" t="s">
        <v>88</v>
      </c>
      <c r="C2" s="4" t="s">
        <v>89</v>
      </c>
      <c r="D2" s="4" t="s">
        <v>90</v>
      </c>
      <c r="E2" s="4" t="s">
        <v>91</v>
      </c>
      <c r="F2" s="4" t="s">
        <v>34</v>
      </c>
      <c r="G2" s="4" t="s">
        <v>36</v>
      </c>
    </row>
    <row r="3" s="1" customFormat="1" customHeight="1" spans="1:7">
      <c r="A3" s="7" t="s">
        <v>7</v>
      </c>
      <c r="B3" s="8" t="s">
        <v>92</v>
      </c>
      <c r="C3" s="8" t="s">
        <v>93</v>
      </c>
      <c r="D3" s="9" t="s">
        <v>94</v>
      </c>
      <c r="E3" s="9" t="s">
        <v>95</v>
      </c>
      <c r="F3" s="6" t="s">
        <v>96</v>
      </c>
      <c r="G3" s="6">
        <v>250</v>
      </c>
    </row>
    <row r="4" s="1" customFormat="1" customHeight="1" spans="1:7">
      <c r="A4" s="7" t="s">
        <v>7</v>
      </c>
      <c r="B4" s="10" t="s">
        <v>97</v>
      </c>
      <c r="C4" s="10" t="s">
        <v>98</v>
      </c>
      <c r="D4" s="9" t="s">
        <v>99</v>
      </c>
      <c r="E4" s="9" t="s">
        <v>100</v>
      </c>
      <c r="F4" s="6" t="s">
        <v>96</v>
      </c>
      <c r="G4" s="6">
        <v>250</v>
      </c>
    </row>
    <row r="5" s="1" customFormat="1" customHeight="1" spans="1:7">
      <c r="A5" s="7" t="s">
        <v>7</v>
      </c>
      <c r="B5" s="10" t="s">
        <v>101</v>
      </c>
      <c r="C5" s="10" t="s">
        <v>102</v>
      </c>
      <c r="D5" s="9" t="s">
        <v>103</v>
      </c>
      <c r="E5" s="9" t="s">
        <v>104</v>
      </c>
      <c r="F5" s="6" t="s">
        <v>96</v>
      </c>
      <c r="G5" s="6">
        <v>250</v>
      </c>
    </row>
    <row r="6" s="1" customFormat="1" customHeight="1" spans="1:7">
      <c r="A6" s="7" t="s">
        <v>7</v>
      </c>
      <c r="B6" s="8" t="s">
        <v>105</v>
      </c>
      <c r="C6" s="8" t="s">
        <v>106</v>
      </c>
      <c r="D6" s="9" t="s">
        <v>107</v>
      </c>
      <c r="E6" s="9" t="s">
        <v>108</v>
      </c>
      <c r="F6" s="6" t="s">
        <v>96</v>
      </c>
      <c r="G6" s="6">
        <v>800</v>
      </c>
    </row>
    <row r="7" s="1" customFormat="1" customHeight="1" spans="1:7">
      <c r="A7" s="7" t="s">
        <v>7</v>
      </c>
      <c r="B7" s="11" t="s">
        <v>109</v>
      </c>
      <c r="C7" s="11" t="s">
        <v>110</v>
      </c>
      <c r="D7" s="9" t="s">
        <v>111</v>
      </c>
      <c r="E7" s="9" t="s">
        <v>112</v>
      </c>
      <c r="F7" s="6" t="s">
        <v>96</v>
      </c>
      <c r="G7" s="6">
        <v>250</v>
      </c>
    </row>
    <row r="8" s="1" customFormat="1" customHeight="1" spans="1:7">
      <c r="A8" s="7" t="s">
        <v>7</v>
      </c>
      <c r="B8" s="11" t="s">
        <v>113</v>
      </c>
      <c r="C8" s="11" t="s">
        <v>114</v>
      </c>
      <c r="D8" s="9" t="s">
        <v>115</v>
      </c>
      <c r="E8" s="9" t="s">
        <v>112</v>
      </c>
      <c r="F8" s="6" t="s">
        <v>96</v>
      </c>
      <c r="G8" s="6">
        <v>250</v>
      </c>
    </row>
    <row r="9" s="1" customFormat="1" customHeight="1" spans="1:7">
      <c r="A9" s="7" t="s">
        <v>7</v>
      </c>
      <c r="B9" s="11" t="s">
        <v>116</v>
      </c>
      <c r="C9" s="11" t="s">
        <v>114</v>
      </c>
      <c r="D9" s="9" t="s">
        <v>115</v>
      </c>
      <c r="E9" s="9" t="s">
        <v>117</v>
      </c>
      <c r="F9" s="6" t="s">
        <v>96</v>
      </c>
      <c r="G9" s="6">
        <v>250</v>
      </c>
    </row>
    <row r="10" s="1" customFormat="1" customHeight="1" spans="1:7">
      <c r="A10" s="7" t="s">
        <v>7</v>
      </c>
      <c r="B10" s="8" t="s">
        <v>118</v>
      </c>
      <c r="C10" s="8" t="s">
        <v>119</v>
      </c>
      <c r="D10" s="9" t="s">
        <v>120</v>
      </c>
      <c r="E10" s="9" t="s">
        <v>100</v>
      </c>
      <c r="F10" s="6" t="s">
        <v>96</v>
      </c>
      <c r="G10" s="6">
        <v>250</v>
      </c>
    </row>
    <row r="11" s="1" customFormat="1" customHeight="1" spans="1:7">
      <c r="A11" s="7" t="s">
        <v>7</v>
      </c>
      <c r="B11" s="8" t="s">
        <v>121</v>
      </c>
      <c r="C11" s="8" t="s">
        <v>119</v>
      </c>
      <c r="D11" s="9" t="s">
        <v>120</v>
      </c>
      <c r="E11" s="9" t="s">
        <v>122</v>
      </c>
      <c r="F11" s="6" t="s">
        <v>96</v>
      </c>
      <c r="G11" s="6">
        <v>250</v>
      </c>
    </row>
    <row r="12" s="1" customFormat="1" customHeight="1" spans="1:7">
      <c r="A12" s="7" t="s">
        <v>7</v>
      </c>
      <c r="B12" s="8" t="s">
        <v>123</v>
      </c>
      <c r="C12" s="8" t="s">
        <v>124</v>
      </c>
      <c r="D12" s="9" t="s">
        <v>125</v>
      </c>
      <c r="E12" s="9" t="s">
        <v>126</v>
      </c>
      <c r="F12" s="6" t="s">
        <v>96</v>
      </c>
      <c r="G12" s="6">
        <v>250</v>
      </c>
    </row>
    <row r="13" s="1" customFormat="1" customHeight="1" spans="1:7">
      <c r="A13" s="7" t="s">
        <v>7</v>
      </c>
      <c r="B13" s="8" t="s">
        <v>92</v>
      </c>
      <c r="C13" s="8" t="s">
        <v>93</v>
      </c>
      <c r="D13" s="9" t="s">
        <v>127</v>
      </c>
      <c r="E13" s="9" t="s">
        <v>128</v>
      </c>
      <c r="F13" s="6" t="s">
        <v>96</v>
      </c>
      <c r="G13" s="6">
        <v>250</v>
      </c>
    </row>
    <row r="14" s="1" customFormat="1" customHeight="1" spans="1:7">
      <c r="A14" s="7" t="s">
        <v>7</v>
      </c>
      <c r="B14" s="10" t="s">
        <v>97</v>
      </c>
      <c r="C14" s="10" t="s">
        <v>98</v>
      </c>
      <c r="D14" s="9" t="s">
        <v>129</v>
      </c>
      <c r="E14" s="9" t="s">
        <v>128</v>
      </c>
      <c r="F14" s="6" t="s">
        <v>96</v>
      </c>
      <c r="G14" s="6">
        <v>250</v>
      </c>
    </row>
    <row r="15" s="1" customFormat="1" customHeight="1" spans="1:7">
      <c r="A15" s="7" t="s">
        <v>7</v>
      </c>
      <c r="B15" s="10" t="s">
        <v>101</v>
      </c>
      <c r="C15" s="10" t="s">
        <v>102</v>
      </c>
      <c r="D15" s="9" t="s">
        <v>127</v>
      </c>
      <c r="E15" s="9" t="s">
        <v>130</v>
      </c>
      <c r="F15" s="6" t="s">
        <v>96</v>
      </c>
      <c r="G15" s="6">
        <v>250</v>
      </c>
    </row>
    <row r="16" s="1" customFormat="1" customHeight="1" spans="1:7">
      <c r="A16" s="7" t="s">
        <v>7</v>
      </c>
      <c r="B16" s="8" t="s">
        <v>105</v>
      </c>
      <c r="C16" s="8" t="s">
        <v>106</v>
      </c>
      <c r="D16" s="9" t="s">
        <v>131</v>
      </c>
      <c r="E16" s="9" t="s">
        <v>132</v>
      </c>
      <c r="F16" s="6" t="s">
        <v>96</v>
      </c>
      <c r="G16" s="6">
        <v>800</v>
      </c>
    </row>
    <row r="17" s="1" customFormat="1" customHeight="1" spans="1:7">
      <c r="A17" s="7" t="s">
        <v>7</v>
      </c>
      <c r="B17" s="11" t="s">
        <v>109</v>
      </c>
      <c r="C17" s="11" t="s">
        <v>110</v>
      </c>
      <c r="D17" s="9" t="s">
        <v>133</v>
      </c>
      <c r="E17" s="9" t="s">
        <v>134</v>
      </c>
      <c r="F17" s="6" t="s">
        <v>96</v>
      </c>
      <c r="G17" s="6">
        <v>250</v>
      </c>
    </row>
    <row r="18" s="1" customFormat="1" customHeight="1" spans="1:7">
      <c r="A18" s="7" t="s">
        <v>7</v>
      </c>
      <c r="B18" s="11" t="s">
        <v>113</v>
      </c>
      <c r="C18" s="11" t="s">
        <v>114</v>
      </c>
      <c r="D18" s="9" t="s">
        <v>135</v>
      </c>
      <c r="E18" s="9" t="s">
        <v>130</v>
      </c>
      <c r="F18" s="6" t="s">
        <v>96</v>
      </c>
      <c r="G18" s="6">
        <v>250</v>
      </c>
    </row>
    <row r="19" s="1" customFormat="1" customHeight="1" spans="1:7">
      <c r="A19" s="7" t="s">
        <v>7</v>
      </c>
      <c r="B19" s="11" t="s">
        <v>116</v>
      </c>
      <c r="C19" s="11" t="s">
        <v>114</v>
      </c>
      <c r="D19" s="9" t="s">
        <v>127</v>
      </c>
      <c r="E19" s="9" t="s">
        <v>128</v>
      </c>
      <c r="F19" s="6" t="s">
        <v>96</v>
      </c>
      <c r="G19" s="6">
        <v>250</v>
      </c>
    </row>
    <row r="20" s="1" customFormat="1" customHeight="1" spans="1:7">
      <c r="A20" s="7" t="s">
        <v>7</v>
      </c>
      <c r="B20" s="8" t="s">
        <v>118</v>
      </c>
      <c r="C20" s="8" t="s">
        <v>119</v>
      </c>
      <c r="D20" s="9" t="s">
        <v>136</v>
      </c>
      <c r="E20" s="9" t="s">
        <v>137</v>
      </c>
      <c r="F20" s="6" t="s">
        <v>96</v>
      </c>
      <c r="G20" s="6">
        <v>250</v>
      </c>
    </row>
    <row r="21" s="1" customFormat="1" customHeight="1" spans="1:7">
      <c r="A21" s="7" t="s">
        <v>7</v>
      </c>
      <c r="B21" s="8" t="s">
        <v>121</v>
      </c>
      <c r="C21" s="8" t="s">
        <v>119</v>
      </c>
      <c r="D21" s="9" t="s">
        <v>127</v>
      </c>
      <c r="E21" s="9" t="s">
        <v>130</v>
      </c>
      <c r="F21" s="6" t="s">
        <v>96</v>
      </c>
      <c r="G21" s="6">
        <v>250</v>
      </c>
    </row>
    <row r="22" s="1" customFormat="1" customHeight="1" spans="1:7">
      <c r="A22" s="7" t="s">
        <v>7</v>
      </c>
      <c r="B22" s="8" t="s">
        <v>123</v>
      </c>
      <c r="C22" s="8" t="s">
        <v>124</v>
      </c>
      <c r="D22" s="9" t="s">
        <v>138</v>
      </c>
      <c r="E22" s="9" t="s">
        <v>134</v>
      </c>
      <c r="F22" s="6" t="s">
        <v>96</v>
      </c>
      <c r="G22" s="6">
        <v>250</v>
      </c>
    </row>
    <row r="23" s="2" customFormat="1" customHeight="1" spans="6:7">
      <c r="F23" s="12" t="s">
        <v>139</v>
      </c>
      <c r="G23" s="2">
        <f>SUM(G3:G22)</f>
        <v>6100</v>
      </c>
    </row>
  </sheetData>
  <mergeCells count="1">
    <mergeCell ref="B1:C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会议需求表报价表</vt:lpstr>
      <vt:lpstr>行程明细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celine唐</cp:lastModifiedBy>
  <dcterms:created xsi:type="dcterms:W3CDTF">2017-05-23T01:54:00Z</dcterms:created>
  <cp:lastPrinted>2018-04-02T08:45:00Z</cp:lastPrinted>
  <dcterms:modified xsi:type="dcterms:W3CDTF">2018-11-25T10:46:35Z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