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员工报销明细" sheetId="3" r:id="rId1"/>
    <sheet name="员工差旅明细" sheetId="2" r:id="rId2"/>
  </sheets>
  <definedNames>
    <definedName name="_xlnm.Print_Area" localSheetId="1">员工差旅明细!$A$1:$K$65</definedName>
  </definedNames>
  <calcPr calcId="144525"/>
</workbook>
</file>

<file path=xl/sharedStrings.xml><?xml version="1.0" encoding="utf-8"?>
<sst xmlns="http://schemas.openxmlformats.org/spreadsheetml/2006/main" count="128">
  <si>
    <t>【借款报销单】</t>
  </si>
  <si>
    <t xml:space="preserve">团号：HMOA-180718-SXY618 </t>
  </si>
  <si>
    <t>会议日期：7月18-20日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</si>
  <si>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</si>
  <si>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</si>
  <si>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</si>
  <si>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</si>
  <si>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</si>
  <si>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</si>
  <si>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</si>
  <si>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</si>
  <si>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</si>
  <si>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</si>
  <si>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</si>
  <si>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</si>
  <si>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</si>
  <si>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</si>
  <si>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</si>
  <si>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</si>
  <si>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</si>
  <si>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</si>
  <si>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</si>
  <si>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主持人费用</t>
  </si>
  <si>
    <t>需有客户邮件确认，并抄送合规部。</t>
  </si>
  <si>
    <t>主持人衣服</t>
  </si>
  <si>
    <t>餐费</t>
  </si>
  <si>
    <t>客户使用费用合计</t>
  </si>
  <si>
    <t>活动餐费</t>
  </si>
  <si>
    <t>请客户用餐</t>
  </si>
  <si>
    <t>需提供刷卡联、菜单（小票）</t>
  </si>
  <si>
    <t>部门开工宴</t>
  </si>
  <si>
    <t>和武汉酒店销售用餐</t>
  </si>
  <si>
    <t>客户挂房账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</si>
  <si>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</si>
  <si>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</si>
  <si>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</si>
  <si>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补票</t>
  </si>
  <si>
    <t>VIP司机房间</t>
  </si>
  <si>
    <t>快递费</t>
  </si>
  <si>
    <t>现地采买费用合计</t>
  </si>
  <si>
    <t>第三方人工工资</t>
  </si>
  <si>
    <t>12司机每人800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</si>
  <si>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</si>
  <si>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</si>
  <si>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</si>
  <si>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LED灯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</si>
  <si>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</si>
  <si>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</si>
  <si>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</si>
  <si>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</si>
  <si>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</si>
  <si>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</si>
  <si>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</si>
  <si>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</si>
  <si>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二区VIP司机油费过路费停车费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</si>
  <si>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</si>
  <si>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</si>
  <si>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</si>
  <si>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</si>
  <si>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</si>
  <si>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</si>
  <si>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</si>
  <si>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</si>
  <si>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岑余</t>
  </si>
  <si>
    <t>总监：</t>
  </si>
  <si>
    <t>合规：</t>
  </si>
  <si>
    <t>财务：</t>
  </si>
  <si>
    <t>【员工差旅报销单】</t>
  </si>
  <si>
    <t>姓名:</t>
  </si>
  <si>
    <t>职位:</t>
  </si>
  <si>
    <t>业务经理</t>
  </si>
  <si>
    <t>发生地:</t>
  </si>
  <si>
    <t>上海、武汉</t>
  </si>
  <si>
    <t>部门:</t>
  </si>
  <si>
    <t>上海事业部</t>
  </si>
  <si>
    <t>发生日期:</t>
  </si>
  <si>
    <t>报销日期:</t>
  </si>
  <si>
    <t>团号:</t>
  </si>
  <si>
    <t xml:space="preserve">HMOA-180718-SXY618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</si>
  <si>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</si>
  <si>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</si>
  <si>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</si>
  <si>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</si>
  <si>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</si>
  <si>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</si>
  <si>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</si>
  <si>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</si>
  <si>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16日上海-武汉、岑余、马可、张筱青、陈佳伟、袁巧云、仰慧婷、于畅、姚艺婷、张羽，9人，291*9</t>
  </si>
  <si>
    <t>16日成都-武汉、曹利娟、当天一二等无票，因此定的卧铺</t>
  </si>
  <si>
    <t>21日、武汉-上海、岑余、于畅、仰慧婷</t>
  </si>
  <si>
    <t>市内交通（打车）</t>
  </si>
  <si>
    <t>07.19 公司-客户公司</t>
  </si>
  <si>
    <t>07.19 客户公司-公司</t>
  </si>
  <si>
    <t>07.14 公司-家 取资料</t>
  </si>
  <si>
    <t>07.16 家-火车站</t>
  </si>
  <si>
    <t>07.16 会议酒店-住宿酒店</t>
  </si>
  <si>
    <t>07.21 住宿酒店-武汉火车站</t>
  </si>
  <si>
    <t>07.22 上海台风去公司加班</t>
  </si>
  <si>
    <t>07.11 公司-客户公司</t>
  </si>
  <si>
    <t>07.13 取物料</t>
  </si>
  <si>
    <t>07.16 洲际-希尔顿</t>
  </si>
  <si>
    <t>07.16 希尔顿-洲际</t>
  </si>
  <si>
    <t>07.20 去机场给客户送遗落的笔记本</t>
  </si>
  <si>
    <t>07.21 洲际酒店-希尔顿酒店还物料</t>
  </si>
  <si>
    <t>07.21 虹桥火车站-公司</t>
  </si>
  <si>
    <t>07.21 公司-家</t>
  </si>
  <si>
    <t>过路费</t>
  </si>
  <si>
    <t>07.16 于畅</t>
  </si>
  <si>
    <t>07.18 于畅</t>
  </si>
  <si>
    <t>住宿费</t>
  </si>
  <si>
    <t>16日 全体住宿，6标间</t>
  </si>
  <si>
    <t>7.16 岑余、仰慧婷、成可心、马可、陈佳伟、于畅、曹利娟、张羽、袁巧云、张筱青、姚艺婷</t>
  </si>
  <si>
    <t>7.17 于畅</t>
  </si>
  <si>
    <t>7.17 岑余、仰慧婷、成可心、马可、陈佳伟、于畅、曹利娟、张羽、袁巧云、张筱青、姚艺婷</t>
  </si>
  <si>
    <t>7.20 岑余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</si>
  <si>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</si>
  <si>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</si>
  <si>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</si>
  <si>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</si>
  <si>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</si>
  <si>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</si>
  <si>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</si>
  <si>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</si>
  <si>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</si>
  <si>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武汉</t>
  </si>
  <si>
    <t>7月16日-7月20日</t>
  </si>
  <si>
    <t>工作日</t>
  </si>
  <si>
    <t>周六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</si>
</sst>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0.00_ "/>
    <numFmt numFmtId="179" formatCode="#,##0.00_ "/>
    <numFmt numFmtId="180" formatCode="yyyy&quot;年&quot;m&quot;月&quot;;@"/>
    <numFmt numFmtId="181" formatCode="#,##0.00_);[Red]\(#,##0.00\)"/>
    <numFmt numFmtId="182" formatCode="yyyy&quot;年&quot;m&quot;月&quot;d&quot;日&quot;;@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2" borderId="20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8" fillId="21" borderId="19" applyNumberFormat="0" applyAlignment="0" applyProtection="0">
      <alignment vertical="center"/>
    </xf>
    <xf numFmtId="0" fontId="22" fillId="21" borderId="18" applyNumberFormat="0" applyAlignment="0" applyProtection="0">
      <alignment vertical="center"/>
    </xf>
    <xf numFmtId="0" fontId="14" fillId="18" borderId="1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7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180" fontId="3" fillId="2" borderId="0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0" fillId="0" borderId="0" xfId="50" applyAlignment="1">
      <alignment vertical="center" wrapText="1"/>
    </xf>
    <xf numFmtId="0" fontId="1" fillId="0" borderId="0" xfId="50" applyFont="1" applyAlignment="1">
      <alignment horizontal="center" vertical="center" wrapText="1"/>
    </xf>
    <xf numFmtId="0" fontId="5" fillId="0" borderId="0" xfId="50" applyFont="1" applyAlignment="1">
      <alignment horizontal="right" vertical="center" wrapText="1"/>
    </xf>
    <xf numFmtId="0" fontId="3" fillId="2" borderId="10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horizontal="center" vertical="center" wrapText="1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 wrapText="1"/>
    </xf>
    <xf numFmtId="0" fontId="3" fillId="0" borderId="0" xfId="50" applyFont="1" applyAlignment="1">
      <alignment vertical="center" wrapText="1"/>
    </xf>
    <xf numFmtId="0" fontId="4" fillId="0" borderId="8" xfId="50" applyFont="1" applyBorder="1" applyAlignment="1">
      <alignment horizontal="center" vertical="center" wrapText="1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9" xfId="50" applyFont="1" applyFill="1" applyBorder="1" applyAlignment="1">
      <alignment horizontal="center" vertical="center" wrapText="1"/>
    </xf>
    <xf numFmtId="0" fontId="3" fillId="3" borderId="11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horizontal="center" vertical="center" wrapText="1"/>
    </xf>
    <xf numFmtId="177" fontId="3" fillId="3" borderId="1" xfId="50" applyNumberFormat="1" applyFont="1" applyFill="1" applyBorder="1" applyAlignment="1">
      <alignment horizontal="center" vertical="center"/>
    </xf>
    <xf numFmtId="177" fontId="3" fillId="3" borderId="10" xfId="50" applyNumberFormat="1" applyFont="1" applyFill="1" applyBorder="1" applyAlignment="1">
      <alignment horizontal="center" vertical="center"/>
    </xf>
    <xf numFmtId="177" fontId="3" fillId="3" borderId="3" xfId="50" applyNumberFormat="1" applyFont="1" applyFill="1" applyBorder="1" applyAlignment="1">
      <alignment horizontal="center" vertical="center"/>
    </xf>
    <xf numFmtId="177" fontId="3" fillId="3" borderId="12" xfId="50" applyNumberFormat="1" applyFont="1" applyFill="1" applyBorder="1" applyAlignment="1">
      <alignment horizontal="center" vertical="center"/>
    </xf>
    <xf numFmtId="177" fontId="3" fillId="3" borderId="4" xfId="50" applyNumberFormat="1" applyFont="1" applyFill="1" applyBorder="1" applyAlignment="1">
      <alignment horizontal="center" vertical="center"/>
    </xf>
    <xf numFmtId="177" fontId="3" fillId="3" borderId="13" xfId="50" applyNumberFormat="1" applyFont="1" applyFill="1" applyBorder="1" applyAlignment="1">
      <alignment horizontal="center"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 wrapText="1"/>
    </xf>
    <xf numFmtId="179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 wrapText="1"/>
    </xf>
    <xf numFmtId="182" fontId="3" fillId="2" borderId="0" xfId="50" applyNumberFormat="1" applyFont="1" applyFill="1" applyBorder="1" applyAlignment="1">
      <alignment horizontal="center" vertical="center"/>
    </xf>
    <xf numFmtId="182" fontId="3" fillId="2" borderId="12" xfId="50" applyNumberFormat="1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1" fontId="0" fillId="0" borderId="15" xfId="0" applyNumberFormat="1" applyBorder="1" applyAlignment="1">
      <alignment horizontal="center" vertical="center"/>
    </xf>
    <xf numFmtId="181" fontId="0" fillId="0" borderId="8" xfId="0" applyNumberFormat="1" applyFill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5"/>
  <sheetViews>
    <sheetView tabSelected="1" zoomScale="115" zoomScaleNormal="115" workbookViewId="0">
      <selection activeCell="J8" sqref="J8:J13"/>
    </sheetView>
  </sheetViews>
  <sheetFormatPr defaultColWidth="9" defaultRowHeight="21" customHeight="1"/>
  <cols>
    <col min="1" max="1" width="9" style="75"/>
    <col min="2" max="2" width="16.75" customWidth="1"/>
    <col min="3" max="3" width="12.8796296296296" style="76"/>
    <col min="5" max="5" width="13.1111111111111" customWidth="1"/>
    <col min="6" max="6" width="11.6296296296296" customWidth="1"/>
    <col min="8" max="8" width="13.1111111111111" customWidth="1"/>
    <col min="9" max="9" width="31" customWidth="1"/>
    <col min="10" max="10" width="39.5" customWidth="1"/>
  </cols>
  <sheetData>
    <row r="2" customHeight="1" spans="3:12">
      <c r="C2" s="3" t="s">
        <v>0</v>
      </c>
      <c r="D2" s="3"/>
      <c r="E2" s="3"/>
      <c r="F2" s="3"/>
      <c r="G2" s="3"/>
      <c r="H2" s="3"/>
      <c r="I2" s="102"/>
      <c r="J2" s="102"/>
      <c r="K2" s="102"/>
      <c r="L2" s="102"/>
    </row>
    <row r="4" customHeight="1" spans="8:10">
      <c r="H4" s="77" t="s">
        <v>1</v>
      </c>
      <c r="I4" s="77"/>
      <c r="J4" s="77" t="s">
        <v>2</v>
      </c>
    </row>
    <row r="5" customHeight="1" spans="8:10">
      <c r="H5" s="78"/>
      <c r="I5" s="78"/>
      <c r="J5" s="78"/>
    </row>
    <row r="6" customHeight="1" spans="1:10">
      <c r="A6" s="79" t="s">
        <v>3</v>
      </c>
      <c r="B6" s="80" t="s">
        <v>4</v>
      </c>
      <c r="C6" s="81" t="s">
        <v>5</v>
      </c>
      <c r="D6" s="81"/>
      <c r="E6" s="81"/>
      <c r="F6" s="82" t="s">
        <v>6</v>
      </c>
      <c r="G6" s="82"/>
      <c r="H6" s="82"/>
      <c r="I6" s="82"/>
      <c r="J6" s="80" t="s">
        <v>7</v>
      </c>
    </row>
    <row r="7" customHeight="1" spans="1:10">
      <c r="A7" s="79"/>
      <c r="B7" s="80"/>
      <c r="C7" s="83" t="s">
        <v>8</v>
      </c>
      <c r="D7" s="84" t="s">
        <v>9</v>
      </c>
      <c r="E7" s="81" t="s">
        <v>10</v>
      </c>
      <c r="F7" s="82" t="s">
        <v>11</v>
      </c>
      <c r="G7" s="82" t="s">
        <v>12</v>
      </c>
      <c r="H7" s="82" t="s">
        <v>13</v>
      </c>
      <c r="I7" s="82" t="s">
        <v>14</v>
      </c>
      <c r="J7" s="80"/>
    </row>
    <row r="8" customHeight="1" spans="1:10">
      <c r="A8" s="85">
        <v>1</v>
      </c>
      <c r="B8" s="86" t="s">
        <v>15</v>
      </c>
      <c r="C8" s="87">
        <v>4000</v>
      </c>
      <c r="D8" s="88">
        <v>1</v>
      </c>
      <c r="E8" s="87">
        <f>C8*D8</f>
        <v>4000</v>
      </c>
      <c r="F8" s="87">
        <v>0</v>
      </c>
      <c r="G8" s="87">
        <v>0</v>
      </c>
      <c r="H8" s="87">
        <f>F8+G8</f>
        <v>0</v>
      </c>
      <c r="I8" s="103"/>
      <c r="J8" s="104" t="s">
        <v>16</v>
      </c>
    </row>
    <row r="9" customHeight="1" spans="1:10">
      <c r="A9" s="85"/>
      <c r="B9" s="86"/>
      <c r="C9" s="87"/>
      <c r="D9" s="88"/>
      <c r="E9" s="87"/>
      <c r="F9" s="87">
        <v>0</v>
      </c>
      <c r="G9" s="87">
        <v>0</v>
      </c>
      <c r="H9" s="87">
        <f>F9+G9</f>
        <v>0</v>
      </c>
      <c r="I9" s="103"/>
      <c r="J9" s="105"/>
    </row>
    <row r="10" customHeight="1" spans="1:10">
      <c r="A10" s="85"/>
      <c r="B10" s="86"/>
      <c r="C10" s="87"/>
      <c r="D10" s="88"/>
      <c r="E10" s="87"/>
      <c r="F10" s="87">
        <v>0</v>
      </c>
      <c r="G10" s="87">
        <v>0</v>
      </c>
      <c r="H10" s="87">
        <f>F10+G10</f>
        <v>0</v>
      </c>
      <c r="I10" s="103"/>
      <c r="J10" s="105"/>
    </row>
    <row r="11" customHeight="1" spans="1:10">
      <c r="A11" s="85"/>
      <c r="B11" s="86"/>
      <c r="C11" s="87"/>
      <c r="D11" s="88"/>
      <c r="E11" s="87"/>
      <c r="F11" s="87">
        <v>0</v>
      </c>
      <c r="G11" s="87">
        <v>0</v>
      </c>
      <c r="H11" s="87">
        <f>F11+G11</f>
        <v>0</v>
      </c>
      <c r="I11" s="103"/>
      <c r="J11" s="105"/>
    </row>
    <row r="12" customHeight="1" spans="1:10">
      <c r="A12" s="85"/>
      <c r="B12" s="86"/>
      <c r="C12" s="87"/>
      <c r="D12" s="88"/>
      <c r="E12" s="87"/>
      <c r="F12" s="87">
        <v>0</v>
      </c>
      <c r="G12" s="87">
        <v>0</v>
      </c>
      <c r="H12" s="87">
        <f>F12+G12</f>
        <v>0</v>
      </c>
      <c r="I12" s="103"/>
      <c r="J12" s="105"/>
    </row>
    <row r="13" s="74" customFormat="1" customHeight="1" spans="1:10">
      <c r="A13" s="89"/>
      <c r="B13" s="90" t="s">
        <v>17</v>
      </c>
      <c r="C13" s="91">
        <f>SUM(C8)</f>
        <v>4000</v>
      </c>
      <c r="D13" s="91">
        <f>SUM(D8)</f>
        <v>1</v>
      </c>
      <c r="E13" s="91">
        <f>SUM(E8)</f>
        <v>4000</v>
      </c>
      <c r="F13" s="91">
        <f>SUM(F8:F12)</f>
        <v>0</v>
      </c>
      <c r="G13" s="91">
        <f t="shared" ref="G13:H13" si="0">SUM(G8:G12)</f>
        <v>0</v>
      </c>
      <c r="H13" s="91">
        <f t="shared" si="0"/>
        <v>0</v>
      </c>
      <c r="I13" s="106"/>
      <c r="J13" s="107"/>
    </row>
    <row r="14" customHeight="1" spans="1:10">
      <c r="A14" s="92">
        <v>2</v>
      </c>
      <c r="B14" s="93" t="s">
        <v>18</v>
      </c>
      <c r="C14" s="94">
        <v>0</v>
      </c>
      <c r="D14" s="92"/>
      <c r="E14" s="94">
        <f>C14*D14</f>
        <v>0</v>
      </c>
      <c r="F14" s="87">
        <v>0</v>
      </c>
      <c r="G14" s="87">
        <v>0</v>
      </c>
      <c r="H14" s="87">
        <f t="shared" ref="H14:H21" si="1">F14+G14</f>
        <v>0</v>
      </c>
      <c r="I14" s="103"/>
      <c r="J14" s="104" t="s">
        <v>19</v>
      </c>
    </row>
    <row r="15" customHeight="1" spans="1:10">
      <c r="A15" s="95"/>
      <c r="B15" s="96"/>
      <c r="C15" s="97"/>
      <c r="D15" s="95"/>
      <c r="E15" s="97"/>
      <c r="F15" s="87">
        <v>0</v>
      </c>
      <c r="G15" s="87">
        <v>0</v>
      </c>
      <c r="H15" s="87">
        <f t="shared" ref="H15" si="2">F15+G15</f>
        <v>0</v>
      </c>
      <c r="I15" s="103"/>
      <c r="J15" s="105"/>
    </row>
    <row r="16" s="74" customFormat="1" customHeight="1" spans="1:10">
      <c r="A16" s="89"/>
      <c r="B16" s="90" t="s">
        <v>20</v>
      </c>
      <c r="C16" s="91">
        <f>SUM(C14)</f>
        <v>0</v>
      </c>
      <c r="D16" s="91">
        <f>SUM(D14)</f>
        <v>0</v>
      </c>
      <c r="E16" s="91">
        <f>SUM(E14)</f>
        <v>0</v>
      </c>
      <c r="F16" s="91">
        <f>SUM(F14:F15)</f>
        <v>0</v>
      </c>
      <c r="G16" s="91">
        <f>SUM(G14:G15)</f>
        <v>0</v>
      </c>
      <c r="H16" s="91">
        <f>SUM(H14:H15)</f>
        <v>0</v>
      </c>
      <c r="I16" s="106"/>
      <c r="J16" s="107"/>
    </row>
    <row r="17" customHeight="1" spans="1:10">
      <c r="A17" s="85">
        <v>3</v>
      </c>
      <c r="B17" s="86" t="s">
        <v>21</v>
      </c>
      <c r="C17" s="87">
        <v>15000</v>
      </c>
      <c r="D17" s="88">
        <v>1</v>
      </c>
      <c r="E17" s="87">
        <f>C17*D17</f>
        <v>15000</v>
      </c>
      <c r="F17" s="87">
        <v>1000</v>
      </c>
      <c r="G17" s="87">
        <v>0</v>
      </c>
      <c r="H17" s="87">
        <f t="shared" si="1"/>
        <v>1000</v>
      </c>
      <c r="I17" s="103" t="s">
        <v>22</v>
      </c>
      <c r="J17" s="108" t="s">
        <v>23</v>
      </c>
    </row>
    <row r="18" customHeight="1" spans="1:10">
      <c r="A18" s="85"/>
      <c r="B18" s="86"/>
      <c r="C18" s="87"/>
      <c r="D18" s="88"/>
      <c r="E18" s="87"/>
      <c r="F18" s="87">
        <v>1000</v>
      </c>
      <c r="G18" s="87">
        <v>0</v>
      </c>
      <c r="H18" s="87">
        <f t="shared" si="1"/>
        <v>1000</v>
      </c>
      <c r="I18" s="103" t="s">
        <v>22</v>
      </c>
      <c r="J18" s="109"/>
    </row>
    <row r="19" customHeight="1" spans="1:10">
      <c r="A19" s="85"/>
      <c r="B19" s="86"/>
      <c r="C19" s="87"/>
      <c r="D19" s="88"/>
      <c r="E19" s="87"/>
      <c r="F19" s="87">
        <v>238</v>
      </c>
      <c r="G19" s="87">
        <v>0</v>
      </c>
      <c r="H19" s="87">
        <f t="shared" si="1"/>
        <v>238</v>
      </c>
      <c r="I19" s="103" t="s">
        <v>24</v>
      </c>
      <c r="J19" s="109"/>
    </row>
    <row r="20" customHeight="1" spans="1:10">
      <c r="A20" s="85"/>
      <c r="B20" s="86"/>
      <c r="C20" s="87"/>
      <c r="D20" s="88"/>
      <c r="E20" s="87"/>
      <c r="F20" s="87">
        <v>1001</v>
      </c>
      <c r="G20" s="87">
        <v>0</v>
      </c>
      <c r="H20" s="87">
        <f t="shared" si="1"/>
        <v>1001</v>
      </c>
      <c r="I20" s="103" t="s">
        <v>25</v>
      </c>
      <c r="J20" s="109"/>
    </row>
    <row r="21" customHeight="1" spans="1:10">
      <c r="A21" s="85"/>
      <c r="B21" s="86"/>
      <c r="C21" s="87"/>
      <c r="D21" s="88"/>
      <c r="E21" s="87"/>
      <c r="F21" s="87">
        <v>327</v>
      </c>
      <c r="G21" s="87">
        <v>0</v>
      </c>
      <c r="H21" s="87">
        <f t="shared" si="1"/>
        <v>327</v>
      </c>
      <c r="I21" s="103"/>
      <c r="J21" s="109"/>
    </row>
    <row r="22" customHeight="1" spans="1:10">
      <c r="A22" s="85"/>
      <c r="B22" s="86"/>
      <c r="C22" s="87"/>
      <c r="D22" s="88"/>
      <c r="E22" s="87"/>
      <c r="F22" s="87">
        <v>202</v>
      </c>
      <c r="G22" s="87">
        <v>0</v>
      </c>
      <c r="H22" s="87">
        <f t="shared" ref="H22:H29" si="3">F22+G22</f>
        <v>202</v>
      </c>
      <c r="I22" s="103"/>
      <c r="J22" s="109"/>
    </row>
    <row r="23" customHeight="1" spans="1:10">
      <c r="A23" s="85"/>
      <c r="B23" s="86"/>
      <c r="C23" s="87"/>
      <c r="D23" s="88"/>
      <c r="E23" s="87"/>
      <c r="F23" s="87">
        <v>192</v>
      </c>
      <c r="G23" s="87">
        <v>0</v>
      </c>
      <c r="H23" s="87">
        <f t="shared" si="3"/>
        <v>192</v>
      </c>
      <c r="I23" s="103"/>
      <c r="J23" s="109"/>
    </row>
    <row r="24" s="74" customFormat="1" customHeight="1" spans="1:10">
      <c r="A24" s="89"/>
      <c r="B24" s="90" t="s">
        <v>26</v>
      </c>
      <c r="C24" s="91">
        <f>SUM(C17)</f>
        <v>15000</v>
      </c>
      <c r="D24" s="91">
        <f t="shared" ref="D24:E24" si="4">SUM(D17)</f>
        <v>1</v>
      </c>
      <c r="E24" s="91">
        <f t="shared" si="4"/>
        <v>15000</v>
      </c>
      <c r="F24" s="91">
        <f>SUM(F17:F23)</f>
        <v>3960</v>
      </c>
      <c r="G24" s="91">
        <f>SUM(G17:G23)</f>
        <v>0</v>
      </c>
      <c r="H24" s="91">
        <f>SUM(H17:H23)</f>
        <v>3960</v>
      </c>
      <c r="I24" s="106"/>
      <c r="J24" s="110"/>
    </row>
    <row r="25" customFormat="1" customHeight="1" spans="1:10">
      <c r="A25" s="92">
        <v>4</v>
      </c>
      <c r="B25" s="93" t="s">
        <v>27</v>
      </c>
      <c r="C25" s="94">
        <v>10000</v>
      </c>
      <c r="D25" s="92">
        <v>1</v>
      </c>
      <c r="E25" s="94">
        <f>C25*D25</f>
        <v>10000</v>
      </c>
      <c r="F25" s="87">
        <v>389</v>
      </c>
      <c r="G25" s="87">
        <v>0</v>
      </c>
      <c r="H25" s="98">
        <f t="shared" si="3"/>
        <v>389</v>
      </c>
      <c r="I25" s="103" t="s">
        <v>28</v>
      </c>
      <c r="J25" s="108" t="s">
        <v>29</v>
      </c>
    </row>
    <row r="26" customHeight="1" spans="1:10">
      <c r="A26" s="99"/>
      <c r="B26" s="100"/>
      <c r="C26" s="101"/>
      <c r="D26" s="99"/>
      <c r="E26" s="101"/>
      <c r="F26" s="87">
        <v>277</v>
      </c>
      <c r="G26" s="87">
        <v>0</v>
      </c>
      <c r="H26" s="98">
        <f t="shared" si="3"/>
        <v>277</v>
      </c>
      <c r="I26" s="103" t="s">
        <v>28</v>
      </c>
      <c r="J26" s="108" t="s">
        <v>29</v>
      </c>
    </row>
    <row r="27" customHeight="1" spans="1:10">
      <c r="A27" s="99"/>
      <c r="B27" s="100"/>
      <c r="C27" s="101"/>
      <c r="D27" s="99"/>
      <c r="E27" s="101"/>
      <c r="F27" s="87">
        <v>789</v>
      </c>
      <c r="G27" s="87">
        <v>0</v>
      </c>
      <c r="H27" s="98">
        <f t="shared" si="3"/>
        <v>789</v>
      </c>
      <c r="I27" s="103" t="s">
        <v>30</v>
      </c>
      <c r="J27" s="109"/>
    </row>
    <row r="28" customFormat="1" customHeight="1" spans="1:10">
      <c r="A28" s="99"/>
      <c r="B28" s="100"/>
      <c r="C28" s="101"/>
      <c r="D28" s="99"/>
      <c r="E28" s="101"/>
      <c r="F28" s="87">
        <v>327</v>
      </c>
      <c r="G28" s="87">
        <v>0</v>
      </c>
      <c r="H28" s="98">
        <f t="shared" si="3"/>
        <v>327</v>
      </c>
      <c r="I28" s="103" t="s">
        <v>31</v>
      </c>
      <c r="J28" s="109"/>
    </row>
    <row r="29" customFormat="1" customHeight="1" spans="1:10">
      <c r="A29" s="95"/>
      <c r="B29" s="96"/>
      <c r="C29" s="97"/>
      <c r="D29" s="95"/>
      <c r="E29" s="97"/>
      <c r="F29" s="87">
        <v>831.65</v>
      </c>
      <c r="G29" s="87">
        <v>0</v>
      </c>
      <c r="H29" s="98">
        <f t="shared" si="3"/>
        <v>831.65</v>
      </c>
      <c r="I29" s="103" t="s">
        <v>32</v>
      </c>
      <c r="J29" s="109"/>
    </row>
    <row r="30" s="74" customFormat="1" customHeight="1" spans="1:10">
      <c r="A30" s="89"/>
      <c r="B30" s="90" t="s">
        <v>33</v>
      </c>
      <c r="C30" s="91">
        <f>SUM(C25)</f>
        <v>10000</v>
      </c>
      <c r="D30" s="91">
        <f t="shared" ref="D30:E30" si="5">SUM(D26)</f>
        <v>0</v>
      </c>
      <c r="E30" s="91">
        <f>SUM(E25)</f>
        <v>10000</v>
      </c>
      <c r="F30" s="91">
        <f>SUM(F25:F29)</f>
        <v>2613.65</v>
      </c>
      <c r="G30" s="91">
        <f t="shared" ref="G30:H30" si="6">SUM(G26:G27)</f>
        <v>0</v>
      </c>
      <c r="H30" s="91">
        <f>SUM(H25:H29)</f>
        <v>2613.65</v>
      </c>
      <c r="I30" s="106"/>
      <c r="J30" s="110"/>
    </row>
    <row r="31" customHeight="1" spans="1:10">
      <c r="A31" s="92">
        <v>5</v>
      </c>
      <c r="B31" s="93" t="s">
        <v>34</v>
      </c>
      <c r="C31" s="94">
        <v>13000</v>
      </c>
      <c r="D31" s="92">
        <v>1</v>
      </c>
      <c r="E31" s="94">
        <f>C31*D31</f>
        <v>13000</v>
      </c>
      <c r="F31" s="87">
        <v>41.95</v>
      </c>
      <c r="G31" s="87">
        <v>0</v>
      </c>
      <c r="H31" s="98">
        <f t="shared" ref="H31:H34" si="7">F31+G31</f>
        <v>41.95</v>
      </c>
      <c r="I31" s="103"/>
      <c r="J31" s="104" t="s">
        <v>35</v>
      </c>
    </row>
    <row r="32" customHeight="1" spans="1:10">
      <c r="A32" s="99"/>
      <c r="B32" s="100"/>
      <c r="C32" s="101"/>
      <c r="D32" s="99"/>
      <c r="E32" s="101"/>
      <c r="F32" s="87">
        <v>34</v>
      </c>
      <c r="G32" s="87">
        <v>0</v>
      </c>
      <c r="H32" s="98">
        <f t="shared" si="7"/>
        <v>34</v>
      </c>
      <c r="I32" s="103" t="s">
        <v>36</v>
      </c>
      <c r="J32" s="105"/>
    </row>
    <row r="33" customFormat="1" customHeight="1" spans="1:10">
      <c r="A33" s="99"/>
      <c r="B33" s="100"/>
      <c r="C33" s="101"/>
      <c r="D33" s="99"/>
      <c r="E33" s="101"/>
      <c r="F33" s="87">
        <v>48</v>
      </c>
      <c r="G33" s="87">
        <v>0</v>
      </c>
      <c r="H33" s="98">
        <f t="shared" si="7"/>
        <v>48</v>
      </c>
      <c r="I33" s="103" t="s">
        <v>36</v>
      </c>
      <c r="J33" s="105"/>
    </row>
    <row r="34" customFormat="1" customHeight="1" spans="1:10">
      <c r="A34" s="99"/>
      <c r="B34" s="100"/>
      <c r="C34" s="101"/>
      <c r="D34" s="99"/>
      <c r="E34" s="101"/>
      <c r="F34" s="87">
        <v>60</v>
      </c>
      <c r="G34" s="87">
        <v>0</v>
      </c>
      <c r="H34" s="98">
        <f t="shared" si="7"/>
        <v>60</v>
      </c>
      <c r="I34" s="103" t="s">
        <v>36</v>
      </c>
      <c r="J34" s="105"/>
    </row>
    <row r="35" customFormat="1" customHeight="1" spans="1:10">
      <c r="A35" s="99"/>
      <c r="B35" s="100"/>
      <c r="C35" s="101"/>
      <c r="D35" s="99"/>
      <c r="E35" s="101"/>
      <c r="F35" s="87">
        <v>11.9</v>
      </c>
      <c r="G35" s="87">
        <v>0</v>
      </c>
      <c r="H35" s="98">
        <f t="shared" ref="H35:H40" si="8">F35+G35</f>
        <v>11.9</v>
      </c>
      <c r="I35" s="103" t="s">
        <v>36</v>
      </c>
      <c r="J35" s="105"/>
    </row>
    <row r="36" customFormat="1" customHeight="1" spans="1:10">
      <c r="A36" s="99"/>
      <c r="B36" s="100"/>
      <c r="C36" s="101"/>
      <c r="D36" s="99"/>
      <c r="E36" s="101"/>
      <c r="F36" s="87">
        <v>36</v>
      </c>
      <c r="G36" s="87">
        <v>0</v>
      </c>
      <c r="H36" s="98">
        <f t="shared" si="8"/>
        <v>36</v>
      </c>
      <c r="I36" s="103" t="s">
        <v>36</v>
      </c>
      <c r="J36" s="105"/>
    </row>
    <row r="37" customFormat="1" customHeight="1" spans="1:10">
      <c r="A37" s="99"/>
      <c r="B37" s="100"/>
      <c r="C37" s="101"/>
      <c r="D37" s="99"/>
      <c r="E37" s="101"/>
      <c r="F37" s="87">
        <v>16</v>
      </c>
      <c r="G37" s="87">
        <v>0</v>
      </c>
      <c r="H37" s="98">
        <f t="shared" si="8"/>
        <v>16</v>
      </c>
      <c r="I37" s="103" t="s">
        <v>36</v>
      </c>
      <c r="J37" s="105"/>
    </row>
    <row r="38" customFormat="1" customHeight="1" spans="1:10">
      <c r="A38" s="99"/>
      <c r="B38" s="100"/>
      <c r="C38" s="101"/>
      <c r="D38" s="99"/>
      <c r="E38" s="101"/>
      <c r="F38" s="87">
        <v>24</v>
      </c>
      <c r="G38" s="87">
        <v>0</v>
      </c>
      <c r="H38" s="98">
        <f t="shared" si="8"/>
        <v>24</v>
      </c>
      <c r="I38" s="103" t="s">
        <v>36</v>
      </c>
      <c r="J38" s="105"/>
    </row>
    <row r="39" customFormat="1" customHeight="1" spans="1:10">
      <c r="A39" s="99"/>
      <c r="B39" s="100"/>
      <c r="C39" s="101"/>
      <c r="D39" s="99"/>
      <c r="E39" s="101"/>
      <c r="F39" s="87">
        <v>6840</v>
      </c>
      <c r="G39" s="87">
        <v>0</v>
      </c>
      <c r="H39" s="98">
        <f t="shared" si="8"/>
        <v>6840</v>
      </c>
      <c r="I39" s="103" t="s">
        <v>37</v>
      </c>
      <c r="J39" s="105"/>
    </row>
    <row r="40" customFormat="1" customHeight="1" spans="1:10">
      <c r="A40" s="95"/>
      <c r="B40" s="96"/>
      <c r="C40" s="97"/>
      <c r="D40" s="95"/>
      <c r="E40" s="97"/>
      <c r="F40" s="87">
        <v>3470</v>
      </c>
      <c r="G40" s="87">
        <v>0</v>
      </c>
      <c r="H40" s="98">
        <f t="shared" si="8"/>
        <v>3470</v>
      </c>
      <c r="I40" s="103" t="s">
        <v>38</v>
      </c>
      <c r="J40" s="105"/>
    </row>
    <row r="41" s="74" customFormat="1" customHeight="1" spans="1:10">
      <c r="A41" s="89"/>
      <c r="B41" s="90" t="s">
        <v>39</v>
      </c>
      <c r="C41" s="91">
        <f>SUM(C31)</f>
        <v>13000</v>
      </c>
      <c r="D41" s="91">
        <f t="shared" ref="D41:E41" si="9">SUM(D31)</f>
        <v>1</v>
      </c>
      <c r="E41" s="91">
        <f t="shared" si="9"/>
        <v>13000</v>
      </c>
      <c r="F41" s="91">
        <f>SUM(F31:F40)</f>
        <v>10581.85</v>
      </c>
      <c r="G41" s="91">
        <f>SUM(G31:G32)</f>
        <v>0</v>
      </c>
      <c r="H41" s="91">
        <f>SUM(H31:H40)</f>
        <v>10581.85</v>
      </c>
      <c r="I41" s="106"/>
      <c r="J41" s="107"/>
    </row>
    <row r="42" customHeight="1" spans="1:10">
      <c r="A42" s="85">
        <v>6</v>
      </c>
      <c r="B42" s="86" t="s">
        <v>40</v>
      </c>
      <c r="C42" s="87">
        <v>5000</v>
      </c>
      <c r="D42" s="88">
        <v>1</v>
      </c>
      <c r="E42" s="87">
        <f t="shared" ref="E41:E59" si="10">C42*D42</f>
        <v>5000</v>
      </c>
      <c r="F42" s="87">
        <v>9600</v>
      </c>
      <c r="G42" s="87">
        <v>0</v>
      </c>
      <c r="H42" s="87">
        <f t="shared" ref="H41:H60" si="11">F42+G42</f>
        <v>9600</v>
      </c>
      <c r="I42" s="103" t="s">
        <v>41</v>
      </c>
      <c r="J42" s="104" t="s">
        <v>42</v>
      </c>
    </row>
    <row r="43" customHeight="1" spans="1:10">
      <c r="A43" s="85"/>
      <c r="B43" s="86"/>
      <c r="C43" s="87"/>
      <c r="D43" s="88"/>
      <c r="E43" s="87"/>
      <c r="F43" s="87">
        <v>0</v>
      </c>
      <c r="G43" s="87">
        <v>0</v>
      </c>
      <c r="H43" s="87">
        <f t="shared" si="11"/>
        <v>0</v>
      </c>
      <c r="I43" s="103"/>
      <c r="J43" s="109"/>
    </row>
    <row r="44" customHeight="1" spans="1:10">
      <c r="A44" s="85"/>
      <c r="B44" s="86"/>
      <c r="C44" s="87"/>
      <c r="D44" s="88"/>
      <c r="E44" s="87"/>
      <c r="F44" s="87">
        <v>0</v>
      </c>
      <c r="G44" s="87">
        <v>0</v>
      </c>
      <c r="H44" s="87">
        <f t="shared" si="11"/>
        <v>0</v>
      </c>
      <c r="I44" s="103"/>
      <c r="J44" s="109"/>
    </row>
    <row r="45" customHeight="1" spans="1:10">
      <c r="A45" s="85"/>
      <c r="B45" s="86"/>
      <c r="C45" s="87"/>
      <c r="D45" s="88"/>
      <c r="E45" s="87"/>
      <c r="F45" s="87">
        <v>0</v>
      </c>
      <c r="G45" s="87">
        <v>0</v>
      </c>
      <c r="H45" s="87">
        <f t="shared" si="11"/>
        <v>0</v>
      </c>
      <c r="I45" s="103"/>
      <c r="J45" s="109"/>
    </row>
    <row r="46" s="74" customFormat="1" customHeight="1" spans="1:10">
      <c r="A46" s="89"/>
      <c r="B46" s="90" t="s">
        <v>43</v>
      </c>
      <c r="C46" s="91">
        <f>SUM(C42)</f>
        <v>5000</v>
      </c>
      <c r="D46" s="91">
        <f t="shared" ref="D46:E46" si="12">SUM(D42)</f>
        <v>1</v>
      </c>
      <c r="E46" s="91">
        <f t="shared" si="12"/>
        <v>5000</v>
      </c>
      <c r="F46" s="91">
        <f>SUM(F42:F45)</f>
        <v>9600</v>
      </c>
      <c r="G46" s="91">
        <f t="shared" ref="G46:H46" si="13">SUM(G42:G45)</f>
        <v>0</v>
      </c>
      <c r="H46" s="91">
        <f t="shared" si="13"/>
        <v>9600</v>
      </c>
      <c r="I46" s="106"/>
      <c r="J46" s="110"/>
    </row>
    <row r="47" customHeight="1" spans="1:10">
      <c r="A47" s="85">
        <v>7</v>
      </c>
      <c r="B47" s="86" t="s">
        <v>44</v>
      </c>
      <c r="C47" s="87">
        <v>3000</v>
      </c>
      <c r="D47" s="88">
        <v>1</v>
      </c>
      <c r="E47" s="87">
        <f t="shared" si="10"/>
        <v>3000</v>
      </c>
      <c r="F47" s="87">
        <v>335</v>
      </c>
      <c r="G47" s="87">
        <v>0</v>
      </c>
      <c r="H47" s="98">
        <f t="shared" si="11"/>
        <v>335</v>
      </c>
      <c r="I47" s="103" t="s">
        <v>45</v>
      </c>
      <c r="J47" s="111"/>
    </row>
    <row r="48" customHeight="1" spans="1:10">
      <c r="A48" s="85"/>
      <c r="B48" s="86"/>
      <c r="C48" s="87"/>
      <c r="D48" s="88"/>
      <c r="E48" s="87"/>
      <c r="F48" s="87">
        <v>0</v>
      </c>
      <c r="G48" s="87">
        <v>0</v>
      </c>
      <c r="H48" s="87">
        <f t="shared" si="11"/>
        <v>0</v>
      </c>
      <c r="I48" s="103"/>
      <c r="J48" s="112"/>
    </row>
    <row r="49" customHeight="1" spans="1:10">
      <c r="A49" s="85"/>
      <c r="B49" s="86"/>
      <c r="C49" s="87"/>
      <c r="D49" s="88"/>
      <c r="E49" s="87"/>
      <c r="F49" s="87">
        <v>0</v>
      </c>
      <c r="G49" s="87">
        <v>0</v>
      </c>
      <c r="H49" s="87">
        <f t="shared" si="11"/>
        <v>0</v>
      </c>
      <c r="I49" s="103"/>
      <c r="J49" s="112"/>
    </row>
    <row r="50" customHeight="1" spans="1:10">
      <c r="A50" s="85"/>
      <c r="B50" s="86"/>
      <c r="C50" s="87"/>
      <c r="D50" s="88"/>
      <c r="E50" s="87"/>
      <c r="F50" s="87">
        <v>0</v>
      </c>
      <c r="G50" s="87">
        <v>0</v>
      </c>
      <c r="H50" s="87">
        <f t="shared" si="11"/>
        <v>0</v>
      </c>
      <c r="I50" s="103"/>
      <c r="J50" s="112"/>
    </row>
    <row r="51" s="74" customFormat="1" customHeight="1" spans="1:10">
      <c r="A51" s="89"/>
      <c r="B51" s="90" t="s">
        <v>46</v>
      </c>
      <c r="C51" s="91">
        <f>SUM(C47)</f>
        <v>3000</v>
      </c>
      <c r="D51" s="91">
        <f t="shared" ref="D51:E51" si="14">SUM(D47)</f>
        <v>1</v>
      </c>
      <c r="E51" s="91">
        <f t="shared" si="14"/>
        <v>3000</v>
      </c>
      <c r="F51" s="91">
        <f>SUM(F47:F50)</f>
        <v>335</v>
      </c>
      <c r="G51" s="91">
        <f t="shared" ref="G51:H51" si="15">SUM(G47:G50)</f>
        <v>0</v>
      </c>
      <c r="H51" s="91">
        <f t="shared" si="15"/>
        <v>335</v>
      </c>
      <c r="I51" s="106"/>
      <c r="J51" s="113"/>
    </row>
    <row r="52" customHeight="1" spans="1:10">
      <c r="A52" s="85">
        <v>8</v>
      </c>
      <c r="B52" s="86" t="s">
        <v>47</v>
      </c>
      <c r="C52" s="87">
        <v>0</v>
      </c>
      <c r="D52" s="88"/>
      <c r="E52" s="87">
        <f t="shared" si="10"/>
        <v>0</v>
      </c>
      <c r="F52" s="87">
        <v>0</v>
      </c>
      <c r="G52" s="87">
        <v>0</v>
      </c>
      <c r="H52" s="87">
        <f t="shared" si="11"/>
        <v>0</v>
      </c>
      <c r="I52" s="103"/>
      <c r="J52" s="108" t="s">
        <v>48</v>
      </c>
    </row>
    <row r="53" customHeight="1" spans="1:10">
      <c r="A53" s="85"/>
      <c r="B53" s="86"/>
      <c r="C53" s="87"/>
      <c r="D53" s="88"/>
      <c r="E53" s="87"/>
      <c r="F53" s="87">
        <v>0</v>
      </c>
      <c r="G53" s="87">
        <v>0</v>
      </c>
      <c r="H53" s="87">
        <f t="shared" si="11"/>
        <v>0</v>
      </c>
      <c r="I53" s="103"/>
      <c r="J53" s="109"/>
    </row>
    <row r="54" s="74" customFormat="1" customHeight="1" spans="1:10">
      <c r="A54" s="89"/>
      <c r="B54" s="90" t="s">
        <v>49</v>
      </c>
      <c r="C54" s="91">
        <f>SUM(C52)</f>
        <v>0</v>
      </c>
      <c r="D54" s="91">
        <f t="shared" ref="D54:E54" si="16">SUM(D52)</f>
        <v>0</v>
      </c>
      <c r="E54" s="91">
        <f t="shared" si="16"/>
        <v>0</v>
      </c>
      <c r="F54" s="91">
        <f>SUM(F52:F53)</f>
        <v>0</v>
      </c>
      <c r="G54" s="91">
        <f t="shared" ref="G54:H54" si="17">SUM(G52:G53)</f>
        <v>0</v>
      </c>
      <c r="H54" s="91">
        <f t="shared" si="17"/>
        <v>0</v>
      </c>
      <c r="I54" s="106"/>
      <c r="J54" s="110"/>
    </row>
    <row r="55" customHeight="1" spans="1:10">
      <c r="A55" s="85">
        <v>9</v>
      </c>
      <c r="B55" s="86" t="s">
        <v>50</v>
      </c>
      <c r="C55" s="87">
        <v>0</v>
      </c>
      <c r="D55" s="88"/>
      <c r="E55" s="87">
        <f t="shared" si="10"/>
        <v>0</v>
      </c>
      <c r="F55" s="87">
        <v>0</v>
      </c>
      <c r="G55" s="87">
        <v>0</v>
      </c>
      <c r="H55" s="87">
        <f t="shared" si="11"/>
        <v>0</v>
      </c>
      <c r="I55" s="103"/>
      <c r="J55" s="104" t="s">
        <v>51</v>
      </c>
    </row>
    <row r="56" customHeight="1" spans="1:10">
      <c r="A56" s="85"/>
      <c r="B56" s="86"/>
      <c r="C56" s="87"/>
      <c r="D56" s="88"/>
      <c r="E56" s="87"/>
      <c r="F56" s="87">
        <v>0</v>
      </c>
      <c r="G56" s="87">
        <v>0</v>
      </c>
      <c r="H56" s="87">
        <f t="shared" si="11"/>
        <v>0</v>
      </c>
      <c r="I56" s="103"/>
      <c r="J56" s="105"/>
    </row>
    <row r="57" customHeight="1" spans="1:10">
      <c r="A57" s="85"/>
      <c r="B57" s="86"/>
      <c r="C57" s="87"/>
      <c r="D57" s="88"/>
      <c r="E57" s="87"/>
      <c r="F57" s="87">
        <v>0</v>
      </c>
      <c r="G57" s="87">
        <v>0</v>
      </c>
      <c r="H57" s="87">
        <f t="shared" si="11"/>
        <v>0</v>
      </c>
      <c r="I57" s="103"/>
      <c r="J57" s="105"/>
    </row>
    <row r="58" s="74" customFormat="1" customHeight="1" spans="1:10">
      <c r="A58" s="89"/>
      <c r="B58" s="90" t="s">
        <v>52</v>
      </c>
      <c r="C58" s="91">
        <f>SUM(C55)</f>
        <v>0</v>
      </c>
      <c r="D58" s="91">
        <f t="shared" ref="D58:E58" si="18">SUM(D55)</f>
        <v>0</v>
      </c>
      <c r="E58" s="91">
        <f t="shared" si="18"/>
        <v>0</v>
      </c>
      <c r="F58" s="91">
        <f>SUM(F55:F57)</f>
        <v>0</v>
      </c>
      <c r="G58" s="91">
        <f t="shared" ref="G58:H58" si="19">SUM(G55:G57)</f>
        <v>0</v>
      </c>
      <c r="H58" s="91">
        <f t="shared" si="19"/>
        <v>0</v>
      </c>
      <c r="I58" s="106"/>
      <c r="J58" s="107"/>
    </row>
    <row r="59" customHeight="1" spans="1:10">
      <c r="A59" s="92">
        <v>10</v>
      </c>
      <c r="B59" s="86" t="s">
        <v>53</v>
      </c>
      <c r="C59" s="87">
        <v>0</v>
      </c>
      <c r="D59" s="88">
        <v>1</v>
      </c>
      <c r="E59" s="87">
        <f t="shared" si="10"/>
        <v>0</v>
      </c>
      <c r="F59" s="87">
        <v>6392</v>
      </c>
      <c r="G59" s="87">
        <v>0</v>
      </c>
      <c r="H59" s="87">
        <f>F59+G59</f>
        <v>6392</v>
      </c>
      <c r="I59" s="103" t="s">
        <v>54</v>
      </c>
      <c r="J59" s="111"/>
    </row>
    <row r="60" customHeight="1" spans="1:10">
      <c r="A60" s="99"/>
      <c r="B60" s="86"/>
      <c r="C60" s="87"/>
      <c r="D60" s="88"/>
      <c r="E60" s="87"/>
      <c r="F60" s="87">
        <v>0</v>
      </c>
      <c r="G60" s="87">
        <v>0</v>
      </c>
      <c r="H60" s="87">
        <f t="shared" si="11"/>
        <v>0</v>
      </c>
      <c r="I60" s="103"/>
      <c r="J60" s="112"/>
    </row>
    <row r="61" customHeight="1" spans="1:10">
      <c r="A61" s="99"/>
      <c r="B61" s="86"/>
      <c r="C61" s="87"/>
      <c r="D61" s="88"/>
      <c r="E61" s="87"/>
      <c r="F61" s="87">
        <v>0</v>
      </c>
      <c r="G61" s="87">
        <v>0</v>
      </c>
      <c r="H61" s="87">
        <f t="shared" ref="H61:H66" si="20">F61+G61</f>
        <v>0</v>
      </c>
      <c r="I61" s="103"/>
      <c r="J61" s="112"/>
    </row>
    <row r="62" customHeight="1" spans="1:10">
      <c r="A62" s="99"/>
      <c r="B62" s="86"/>
      <c r="C62" s="87"/>
      <c r="D62" s="88"/>
      <c r="E62" s="87"/>
      <c r="F62" s="87">
        <v>0</v>
      </c>
      <c r="G62" s="87">
        <v>0</v>
      </c>
      <c r="H62" s="87">
        <f t="shared" si="20"/>
        <v>0</v>
      </c>
      <c r="I62" s="103"/>
      <c r="J62" s="112"/>
    </row>
    <row r="63" customHeight="1" spans="1:10">
      <c r="A63" s="99"/>
      <c r="B63" s="86"/>
      <c r="C63" s="87"/>
      <c r="D63" s="88"/>
      <c r="E63" s="87"/>
      <c r="F63" s="87">
        <v>0</v>
      </c>
      <c r="G63" s="87">
        <v>0</v>
      </c>
      <c r="H63" s="87">
        <f t="shared" si="20"/>
        <v>0</v>
      </c>
      <c r="I63" s="103"/>
      <c r="J63" s="112"/>
    </row>
    <row r="64" customHeight="1" spans="1:10">
      <c r="A64" s="99"/>
      <c r="B64" s="86"/>
      <c r="C64" s="87"/>
      <c r="D64" s="88"/>
      <c r="E64" s="87"/>
      <c r="F64" s="87">
        <v>0</v>
      </c>
      <c r="G64" s="87">
        <v>0</v>
      </c>
      <c r="H64" s="87">
        <f t="shared" si="20"/>
        <v>0</v>
      </c>
      <c r="I64" s="103"/>
      <c r="J64" s="112"/>
    </row>
    <row r="65" customHeight="1" spans="1:10">
      <c r="A65" s="99"/>
      <c r="B65" s="86"/>
      <c r="C65" s="87"/>
      <c r="D65" s="88"/>
      <c r="E65" s="87"/>
      <c r="F65" s="87">
        <v>0</v>
      </c>
      <c r="G65" s="87">
        <v>0</v>
      </c>
      <c r="H65" s="87">
        <f t="shared" si="20"/>
        <v>0</v>
      </c>
      <c r="I65" s="103"/>
      <c r="J65" s="112"/>
    </row>
    <row r="66" customHeight="1" spans="1:10">
      <c r="A66" s="95"/>
      <c r="B66" s="86"/>
      <c r="C66" s="87"/>
      <c r="D66" s="88"/>
      <c r="E66" s="87"/>
      <c r="F66" s="87">
        <v>0</v>
      </c>
      <c r="G66" s="87">
        <v>0</v>
      </c>
      <c r="H66" s="87">
        <f t="shared" si="20"/>
        <v>0</v>
      </c>
      <c r="I66" s="103"/>
      <c r="J66" s="112"/>
    </row>
    <row r="67" s="74" customFormat="1" customHeight="1" spans="1:10">
      <c r="A67" s="89"/>
      <c r="B67" s="90" t="s">
        <v>55</v>
      </c>
      <c r="C67" s="91">
        <f>SUM(C59)</f>
        <v>0</v>
      </c>
      <c r="D67" s="91">
        <f t="shared" ref="D67:E67" si="21">SUM(D59)</f>
        <v>1</v>
      </c>
      <c r="E67" s="91">
        <f t="shared" si="21"/>
        <v>0</v>
      </c>
      <c r="F67" s="91">
        <f>SUM(F59:F66)</f>
        <v>6392</v>
      </c>
      <c r="G67" s="91">
        <f>SUM(G59:G66)</f>
        <v>0</v>
      </c>
      <c r="H67" s="91">
        <f>SUM(H59:H66)</f>
        <v>6392</v>
      </c>
      <c r="I67" s="106"/>
      <c r="J67" s="113"/>
    </row>
    <row r="68" customHeight="1" spans="1:10">
      <c r="A68" s="89"/>
      <c r="B68" s="90" t="s">
        <v>56</v>
      </c>
      <c r="C68" s="91">
        <f>SUM(C67,C58,C54,C51,C46,C41,C30,C24,C16,C13)</f>
        <v>50000</v>
      </c>
      <c r="D68" s="91">
        <f t="shared" ref="D68:H68" si="22">SUM(D67,D58,D54,D51,D46,D41,D30,D24,D16,D13)</f>
        <v>6</v>
      </c>
      <c r="E68" s="91">
        <f t="shared" si="22"/>
        <v>50000</v>
      </c>
      <c r="F68" s="91">
        <f t="shared" si="22"/>
        <v>33482.5</v>
      </c>
      <c r="G68" s="91">
        <f t="shared" si="22"/>
        <v>0</v>
      </c>
      <c r="H68" s="91">
        <f t="shared" si="22"/>
        <v>33482.5</v>
      </c>
      <c r="I68" s="106"/>
      <c r="J68" s="122"/>
    </row>
    <row r="72" customHeight="1" spans="1:9">
      <c r="A72" s="114" t="s">
        <v>57</v>
      </c>
      <c r="B72" s="115"/>
      <c r="C72" s="116" t="s">
        <v>58</v>
      </c>
      <c r="D72" s="116"/>
      <c r="E72" s="116" t="s">
        <v>59</v>
      </c>
      <c r="F72" s="116"/>
      <c r="G72" s="116" t="s">
        <v>60</v>
      </c>
      <c r="H72" s="116"/>
      <c r="I72" s="123" t="s">
        <v>61</v>
      </c>
    </row>
    <row r="73" customHeight="1" spans="1:9">
      <c r="A73" s="117">
        <f>E68</f>
        <v>50000</v>
      </c>
      <c r="B73" s="118"/>
      <c r="C73" s="118">
        <f>H68</f>
        <v>33482.5</v>
      </c>
      <c r="D73" s="118"/>
      <c r="E73" s="118">
        <f>F68</f>
        <v>33482.5</v>
      </c>
      <c r="F73" s="118"/>
      <c r="G73" s="118">
        <f>G68</f>
        <v>0</v>
      </c>
      <c r="H73" s="118"/>
      <c r="I73" s="124">
        <f>A73-C73</f>
        <v>16517.5</v>
      </c>
    </row>
    <row r="75" customHeight="1" spans="1:9">
      <c r="A75" s="119" t="s">
        <v>62</v>
      </c>
      <c r="B75" s="120" t="s">
        <v>63</v>
      </c>
      <c r="C75" s="121" t="s">
        <v>64</v>
      </c>
      <c r="D75" s="119"/>
      <c r="E75" s="119" t="s">
        <v>65</v>
      </c>
      <c r="F75" s="119"/>
      <c r="G75" s="119" t="s">
        <v>66</v>
      </c>
      <c r="H75" s="119"/>
      <c r="I75" s="120"/>
    </row>
  </sheetData>
  <mergeCells count="76">
    <mergeCell ref="C2:H2"/>
    <mergeCell ref="C6:E6"/>
    <mergeCell ref="F6:I6"/>
    <mergeCell ref="A72:B72"/>
    <mergeCell ref="C72:D72"/>
    <mergeCell ref="E72:F72"/>
    <mergeCell ref="G72:H72"/>
    <mergeCell ref="A73:B73"/>
    <mergeCell ref="C73:D73"/>
    <mergeCell ref="E73:F73"/>
    <mergeCell ref="G73:H73"/>
    <mergeCell ref="A6:A7"/>
    <mergeCell ref="A8:A12"/>
    <mergeCell ref="A14:A15"/>
    <mergeCell ref="A17:A23"/>
    <mergeCell ref="A25:A29"/>
    <mergeCell ref="A31:A40"/>
    <mergeCell ref="A42:A45"/>
    <mergeCell ref="A47:A50"/>
    <mergeCell ref="A52:A53"/>
    <mergeCell ref="A55:A57"/>
    <mergeCell ref="A59:A66"/>
    <mergeCell ref="B6:B7"/>
    <mergeCell ref="B8:B12"/>
    <mergeCell ref="B14:B15"/>
    <mergeCell ref="B17:B23"/>
    <mergeCell ref="B25:B29"/>
    <mergeCell ref="B31:B40"/>
    <mergeCell ref="B42:B45"/>
    <mergeCell ref="B47:B50"/>
    <mergeCell ref="B52:B53"/>
    <mergeCell ref="B55:B57"/>
    <mergeCell ref="B59:B66"/>
    <mergeCell ref="C8:C12"/>
    <mergeCell ref="C14:C15"/>
    <mergeCell ref="C17:C23"/>
    <mergeCell ref="C25:C29"/>
    <mergeCell ref="C31:C40"/>
    <mergeCell ref="C42:C45"/>
    <mergeCell ref="C47:C50"/>
    <mergeCell ref="C52:C53"/>
    <mergeCell ref="C55:C57"/>
    <mergeCell ref="C59:C66"/>
    <mergeCell ref="D8:D12"/>
    <mergeCell ref="D14:D15"/>
    <mergeCell ref="D17:D23"/>
    <mergeCell ref="D25:D29"/>
    <mergeCell ref="D31:D40"/>
    <mergeCell ref="D42:D45"/>
    <mergeCell ref="D47:D50"/>
    <mergeCell ref="D52:D53"/>
    <mergeCell ref="D55:D57"/>
    <mergeCell ref="D59:D66"/>
    <mergeCell ref="E8:E12"/>
    <mergeCell ref="E14:E15"/>
    <mergeCell ref="E17:E23"/>
    <mergeCell ref="E25:E29"/>
    <mergeCell ref="E31:E40"/>
    <mergeCell ref="E42:E45"/>
    <mergeCell ref="E47:E50"/>
    <mergeCell ref="E52:E53"/>
    <mergeCell ref="E55:E57"/>
    <mergeCell ref="E59:E66"/>
    <mergeCell ref="J4:J5"/>
    <mergeCell ref="J6:J7"/>
    <mergeCell ref="J8:J13"/>
    <mergeCell ref="J14:J16"/>
    <mergeCell ref="J17:J24"/>
    <mergeCell ref="J26:J30"/>
    <mergeCell ref="J31:J41"/>
    <mergeCell ref="J42:J46"/>
    <mergeCell ref="J47:J51"/>
    <mergeCell ref="J52:J54"/>
    <mergeCell ref="J55:J58"/>
    <mergeCell ref="J59:J67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topLeftCell="A25" workbookViewId="0">
      <selection activeCell="O33" sqref="O3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43"/>
    </row>
    <row r="3" ht="17.4" spans="2:11">
      <c r="B3" s="3" t="s">
        <v>67</v>
      </c>
      <c r="C3" s="3"/>
      <c r="D3" s="3"/>
      <c r="E3" s="3"/>
      <c r="F3" s="3"/>
      <c r="G3" s="3"/>
      <c r="H3" s="3"/>
      <c r="I3" s="3"/>
      <c r="J3" s="3"/>
      <c r="K3" s="44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45"/>
    </row>
    <row r="5" ht="20.1" customHeight="1" spans="2:11">
      <c r="B5" s="5"/>
      <c r="C5" s="6"/>
      <c r="D5" s="7" t="s">
        <v>68</v>
      </c>
      <c r="E5" s="7"/>
      <c r="F5" s="8" t="s">
        <v>63</v>
      </c>
      <c r="G5" s="8"/>
      <c r="H5" s="7" t="s">
        <v>69</v>
      </c>
      <c r="I5" s="6"/>
      <c r="J5" s="8" t="s">
        <v>70</v>
      </c>
      <c r="K5" s="46"/>
    </row>
    <row r="6" ht="20.1" customHeight="1" spans="2:11">
      <c r="B6" s="9"/>
      <c r="C6" s="10"/>
      <c r="D6" s="11" t="s">
        <v>71</v>
      </c>
      <c r="E6" s="11"/>
      <c r="F6" s="12" t="s">
        <v>72</v>
      </c>
      <c r="G6" s="12"/>
      <c r="H6" s="11" t="s">
        <v>73</v>
      </c>
      <c r="I6" s="10"/>
      <c r="J6" s="12" t="s">
        <v>74</v>
      </c>
      <c r="K6" s="47"/>
    </row>
    <row r="7" ht="20.1" customHeight="1" spans="2:11">
      <c r="B7" s="9"/>
      <c r="C7" s="10"/>
      <c r="D7" s="11" t="s">
        <v>75</v>
      </c>
      <c r="E7" s="11"/>
      <c r="F7" s="13">
        <v>43282</v>
      </c>
      <c r="G7" s="12"/>
      <c r="H7" s="11" t="s">
        <v>76</v>
      </c>
      <c r="I7" s="48"/>
      <c r="J7" s="49">
        <v>43304</v>
      </c>
      <c r="K7" s="47"/>
    </row>
    <row r="8" ht="20.1" customHeight="1" spans="2:11">
      <c r="B8" s="14"/>
      <c r="C8" s="15"/>
      <c r="D8" s="16"/>
      <c r="E8" s="16"/>
      <c r="F8" s="17"/>
      <c r="G8" s="17"/>
      <c r="H8" s="16" t="s">
        <v>77</v>
      </c>
      <c r="I8" s="50"/>
      <c r="J8" s="17" t="s">
        <v>78</v>
      </c>
      <c r="K8" s="51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52"/>
    </row>
    <row r="10" ht="20.1" customHeight="1" spans="2:11">
      <c r="B10" s="19" t="s">
        <v>3</v>
      </c>
      <c r="C10" s="20"/>
      <c r="D10" s="21" t="s">
        <v>79</v>
      </c>
      <c r="E10" s="21" t="s">
        <v>80</v>
      </c>
      <c r="F10" s="22"/>
      <c r="G10" s="23" t="s">
        <v>81</v>
      </c>
      <c r="H10" s="22" t="s">
        <v>82</v>
      </c>
      <c r="I10" s="21" t="s">
        <v>83</v>
      </c>
      <c r="J10" s="22"/>
      <c r="K10" s="53" t="s">
        <v>84</v>
      </c>
    </row>
    <row r="11" ht="52.8" spans="2:11">
      <c r="B11" s="24">
        <v>1</v>
      </c>
      <c r="C11" s="25"/>
      <c r="D11" s="26" t="s">
        <v>85</v>
      </c>
      <c r="E11" s="27" t="s">
        <v>86</v>
      </c>
      <c r="F11" s="28"/>
      <c r="G11" s="29">
        <v>2619</v>
      </c>
      <c r="H11" s="29">
        <v>2619</v>
      </c>
      <c r="I11" s="54"/>
      <c r="J11" s="55"/>
      <c r="K11" s="56" t="s">
        <v>87</v>
      </c>
    </row>
    <row r="12" ht="39.6" spans="2:11">
      <c r="B12" s="24"/>
      <c r="C12" s="25"/>
      <c r="D12" s="30"/>
      <c r="E12" s="31"/>
      <c r="F12" s="32"/>
      <c r="G12" s="29">
        <v>660</v>
      </c>
      <c r="H12" s="29">
        <v>660</v>
      </c>
      <c r="I12" s="54"/>
      <c r="J12" s="55"/>
      <c r="K12" s="56" t="s">
        <v>88</v>
      </c>
    </row>
    <row r="13" ht="26.4" spans="2:11">
      <c r="B13" s="24"/>
      <c r="C13" s="25"/>
      <c r="D13" s="30"/>
      <c r="E13" s="33"/>
      <c r="F13" s="34"/>
      <c r="G13" s="29">
        <v>1008</v>
      </c>
      <c r="H13" s="29">
        <v>1008</v>
      </c>
      <c r="I13" s="54"/>
      <c r="J13" s="55"/>
      <c r="K13" s="56" t="s">
        <v>89</v>
      </c>
    </row>
    <row r="14" ht="20.1" customHeight="1" spans="2:11">
      <c r="B14" s="24">
        <v>2</v>
      </c>
      <c r="C14" s="25"/>
      <c r="D14" s="30"/>
      <c r="E14" s="27" t="s">
        <v>90</v>
      </c>
      <c r="F14" s="28"/>
      <c r="G14" s="29">
        <v>54.27</v>
      </c>
      <c r="H14" s="29">
        <v>54.27</v>
      </c>
      <c r="I14" s="54"/>
      <c r="J14" s="55"/>
      <c r="K14" s="56" t="s">
        <v>91</v>
      </c>
    </row>
    <row r="15" ht="20.1" customHeight="1" spans="2:11">
      <c r="B15" s="24"/>
      <c r="C15" s="25"/>
      <c r="D15" s="30"/>
      <c r="E15" s="31"/>
      <c r="F15" s="32"/>
      <c r="G15" s="29">
        <v>56.46</v>
      </c>
      <c r="H15" s="29">
        <v>56.46</v>
      </c>
      <c r="I15" s="54"/>
      <c r="J15" s="55"/>
      <c r="K15" s="56" t="s">
        <v>92</v>
      </c>
    </row>
    <row r="16" ht="20.1" customHeight="1" spans="2:11">
      <c r="B16" s="24"/>
      <c r="C16" s="25"/>
      <c r="D16" s="30"/>
      <c r="E16" s="31"/>
      <c r="F16" s="32"/>
      <c r="G16" s="29">
        <v>14</v>
      </c>
      <c r="H16" s="29">
        <v>14</v>
      </c>
      <c r="I16" s="54"/>
      <c r="J16" s="55"/>
      <c r="K16" s="56" t="s">
        <v>93</v>
      </c>
    </row>
    <row r="17" ht="20.1" customHeight="1" spans="2:11">
      <c r="B17" s="24"/>
      <c r="C17" s="25"/>
      <c r="D17" s="30"/>
      <c r="E17" s="31"/>
      <c r="F17" s="32"/>
      <c r="G17" s="29">
        <v>209.39</v>
      </c>
      <c r="H17" s="29">
        <v>209.39</v>
      </c>
      <c r="I17" s="54"/>
      <c r="J17" s="55"/>
      <c r="K17" s="56" t="s">
        <v>94</v>
      </c>
    </row>
    <row r="18" ht="20.1" customHeight="1" spans="2:11">
      <c r="B18" s="24"/>
      <c r="C18" s="25"/>
      <c r="D18" s="30"/>
      <c r="E18" s="31"/>
      <c r="F18" s="32"/>
      <c r="G18" s="29">
        <v>33.55</v>
      </c>
      <c r="H18" s="29">
        <v>33.55</v>
      </c>
      <c r="I18" s="54"/>
      <c r="J18" s="55"/>
      <c r="K18" s="56" t="s">
        <v>95</v>
      </c>
    </row>
    <row r="19" ht="20.1" customHeight="1" spans="2:11">
      <c r="B19" s="24"/>
      <c r="C19" s="25"/>
      <c r="D19" s="30"/>
      <c r="E19" s="31"/>
      <c r="F19" s="32"/>
      <c r="G19" s="29">
        <v>37.86</v>
      </c>
      <c r="H19" s="29">
        <v>37.86</v>
      </c>
      <c r="I19" s="54"/>
      <c r="J19" s="55"/>
      <c r="K19" s="56" t="s">
        <v>96</v>
      </c>
    </row>
    <row r="20" ht="20.1" customHeight="1" spans="2:11">
      <c r="B20" s="24"/>
      <c r="C20" s="25"/>
      <c r="D20" s="30"/>
      <c r="E20" s="31"/>
      <c r="F20" s="32"/>
      <c r="G20" s="29">
        <v>14</v>
      </c>
      <c r="H20" s="29">
        <v>14</v>
      </c>
      <c r="I20" s="54"/>
      <c r="J20" s="55"/>
      <c r="K20" s="56" t="s">
        <v>97</v>
      </c>
    </row>
    <row r="21" ht="20.1" customHeight="1" spans="2:11">
      <c r="B21" s="24"/>
      <c r="C21" s="25"/>
      <c r="D21" s="30"/>
      <c r="E21" s="31"/>
      <c r="F21" s="32"/>
      <c r="G21" s="29">
        <v>57</v>
      </c>
      <c r="H21" s="29">
        <v>57</v>
      </c>
      <c r="I21" s="54"/>
      <c r="J21" s="55"/>
      <c r="K21" s="56" t="s">
        <v>98</v>
      </c>
    </row>
    <row r="22" ht="20.1" customHeight="1" spans="2:11">
      <c r="B22" s="24"/>
      <c r="C22" s="25"/>
      <c r="D22" s="30"/>
      <c r="E22" s="31"/>
      <c r="F22" s="32"/>
      <c r="G22" s="29">
        <v>22</v>
      </c>
      <c r="H22" s="29">
        <v>22</v>
      </c>
      <c r="I22" s="54"/>
      <c r="J22" s="55"/>
      <c r="K22" s="56" t="s">
        <v>99</v>
      </c>
    </row>
    <row r="23" ht="20.1" customHeight="1" spans="2:11">
      <c r="B23" s="24"/>
      <c r="C23" s="25"/>
      <c r="D23" s="30"/>
      <c r="E23" s="31"/>
      <c r="F23" s="32"/>
      <c r="G23" s="29">
        <v>16</v>
      </c>
      <c r="H23" s="29">
        <v>16</v>
      </c>
      <c r="I23" s="54"/>
      <c r="J23" s="55"/>
      <c r="K23" s="56" t="s">
        <v>100</v>
      </c>
    </row>
    <row r="24" ht="20.1" customHeight="1" spans="2:11">
      <c r="B24" s="24"/>
      <c r="C24" s="25"/>
      <c r="D24" s="30"/>
      <c r="E24" s="31"/>
      <c r="F24" s="32"/>
      <c r="G24" s="29">
        <v>23</v>
      </c>
      <c r="H24" s="29">
        <v>23</v>
      </c>
      <c r="I24" s="54"/>
      <c r="J24" s="55"/>
      <c r="K24" s="56" t="s">
        <v>101</v>
      </c>
    </row>
    <row r="25" ht="26.4" spans="2:11">
      <c r="B25" s="24"/>
      <c r="C25" s="25"/>
      <c r="D25" s="30"/>
      <c r="E25" s="31"/>
      <c r="F25" s="32"/>
      <c r="G25" s="29">
        <v>301</v>
      </c>
      <c r="H25" s="29">
        <v>301</v>
      </c>
      <c r="I25" s="54"/>
      <c r="J25" s="55"/>
      <c r="K25" s="56" t="s">
        <v>102</v>
      </c>
    </row>
    <row r="26" ht="26.4" spans="2:11">
      <c r="B26" s="24"/>
      <c r="C26" s="25"/>
      <c r="D26" s="30"/>
      <c r="E26" s="31"/>
      <c r="F26" s="32"/>
      <c r="G26" s="29">
        <v>17</v>
      </c>
      <c r="H26" s="29">
        <v>17</v>
      </c>
      <c r="I26" s="54"/>
      <c r="J26" s="55"/>
      <c r="K26" s="56" t="s">
        <v>103</v>
      </c>
    </row>
    <row r="27" ht="20.1" customHeight="1" spans="2:11">
      <c r="B27" s="24"/>
      <c r="C27" s="25"/>
      <c r="D27" s="30"/>
      <c r="E27" s="31"/>
      <c r="F27" s="32"/>
      <c r="G27" s="29">
        <v>116</v>
      </c>
      <c r="H27" s="29">
        <v>116</v>
      </c>
      <c r="I27" s="54"/>
      <c r="J27" s="55"/>
      <c r="K27" s="56" t="s">
        <v>104</v>
      </c>
    </row>
    <row r="28" ht="20.1" customHeight="1" spans="2:11">
      <c r="B28" s="24"/>
      <c r="C28" s="25"/>
      <c r="D28" s="30"/>
      <c r="E28" s="31"/>
      <c r="F28" s="32"/>
      <c r="G28" s="29">
        <v>22</v>
      </c>
      <c r="H28" s="29">
        <v>22</v>
      </c>
      <c r="I28" s="54"/>
      <c r="J28" s="55"/>
      <c r="K28" s="56" t="s">
        <v>105</v>
      </c>
    </row>
    <row r="29" ht="20.1" customHeight="1" spans="2:11">
      <c r="B29" s="24"/>
      <c r="C29" s="25"/>
      <c r="D29" s="30"/>
      <c r="E29" s="31"/>
      <c r="F29" s="32"/>
      <c r="G29" s="29">
        <v>15</v>
      </c>
      <c r="H29" s="29">
        <v>15</v>
      </c>
      <c r="I29" s="54"/>
      <c r="J29" s="55"/>
      <c r="K29" s="56" t="s">
        <v>106</v>
      </c>
    </row>
    <row r="30" ht="20.1" customHeight="1" spans="2:11">
      <c r="B30" s="24"/>
      <c r="C30" s="25"/>
      <c r="D30" s="30"/>
      <c r="E30" s="31"/>
      <c r="F30" s="32"/>
      <c r="G30" s="29">
        <v>15</v>
      </c>
      <c r="H30" s="29">
        <v>15</v>
      </c>
      <c r="I30" s="54"/>
      <c r="J30" s="55"/>
      <c r="K30" s="56" t="s">
        <v>106</v>
      </c>
    </row>
    <row r="31" ht="20.1" customHeight="1" spans="2:11">
      <c r="B31" s="24"/>
      <c r="C31" s="25"/>
      <c r="D31" s="30"/>
      <c r="E31" s="31"/>
      <c r="F31" s="32"/>
      <c r="G31" s="29">
        <v>23</v>
      </c>
      <c r="H31" s="29">
        <v>23</v>
      </c>
      <c r="I31" s="54"/>
      <c r="J31" s="55"/>
      <c r="K31" s="56" t="s">
        <v>107</v>
      </c>
    </row>
    <row r="32" ht="20.1" customHeight="1" spans="2:11">
      <c r="B32" s="24"/>
      <c r="C32" s="25"/>
      <c r="D32" s="30"/>
      <c r="E32" s="31"/>
      <c r="F32" s="32"/>
      <c r="G32" s="29">
        <v>33.88</v>
      </c>
      <c r="H32" s="29">
        <v>33.88</v>
      </c>
      <c r="I32" s="54"/>
      <c r="J32" s="55"/>
      <c r="K32" s="56" t="s">
        <v>108</v>
      </c>
    </row>
    <row r="33" ht="20.1" customHeight="1" spans="2:11">
      <c r="B33" s="24"/>
      <c r="C33" s="25"/>
      <c r="D33" s="30"/>
      <c r="E33" s="33"/>
      <c r="F33" s="34"/>
      <c r="G33" s="29">
        <v>37.29</v>
      </c>
      <c r="H33" s="29">
        <v>37.29</v>
      </c>
      <c r="I33" s="54"/>
      <c r="J33" s="55"/>
      <c r="K33" s="56" t="s">
        <v>108</v>
      </c>
    </row>
    <row r="34" ht="20.1" customHeight="1" spans="2:11">
      <c r="B34" s="24">
        <v>3</v>
      </c>
      <c r="C34" s="25"/>
      <c r="D34" s="30"/>
      <c r="E34" s="24" t="s">
        <v>109</v>
      </c>
      <c r="F34" s="25"/>
      <c r="G34" s="29">
        <v>1668</v>
      </c>
      <c r="H34" s="29">
        <v>1668</v>
      </c>
      <c r="I34" s="54"/>
      <c r="J34" s="55"/>
      <c r="K34" s="56" t="s">
        <v>110</v>
      </c>
    </row>
    <row r="35" ht="20.1" customHeight="1" spans="2:11">
      <c r="B35" s="24">
        <v>4</v>
      </c>
      <c r="C35" s="25"/>
      <c r="D35" s="30"/>
      <c r="E35" s="27" t="s">
        <v>25</v>
      </c>
      <c r="F35" s="28"/>
      <c r="G35" s="29">
        <v>103</v>
      </c>
      <c r="H35" s="29">
        <v>103</v>
      </c>
      <c r="I35" s="54"/>
      <c r="J35" s="55"/>
      <c r="K35" s="57" t="s">
        <v>111</v>
      </c>
    </row>
    <row r="36" ht="20.1" customHeight="1" spans="2:11">
      <c r="B36" s="24"/>
      <c r="C36" s="25"/>
      <c r="D36" s="30"/>
      <c r="E36" s="31"/>
      <c r="F36" s="32"/>
      <c r="G36" s="29">
        <v>137</v>
      </c>
      <c r="H36" s="29">
        <v>137</v>
      </c>
      <c r="I36" s="54"/>
      <c r="J36" s="55"/>
      <c r="K36" s="58"/>
    </row>
    <row r="37" ht="20.1" customHeight="1" spans="2:11">
      <c r="B37" s="24"/>
      <c r="C37" s="25"/>
      <c r="D37" s="30"/>
      <c r="E37" s="31"/>
      <c r="F37" s="32"/>
      <c r="G37" s="29">
        <v>157</v>
      </c>
      <c r="H37" s="29">
        <v>157</v>
      </c>
      <c r="I37" s="54"/>
      <c r="J37" s="55"/>
      <c r="K37" s="58"/>
    </row>
    <row r="38" ht="20.1" customHeight="1" spans="2:11">
      <c r="B38" s="24"/>
      <c r="C38" s="25"/>
      <c r="D38" s="30"/>
      <c r="E38" s="31"/>
      <c r="F38" s="32"/>
      <c r="G38" s="29">
        <v>136</v>
      </c>
      <c r="H38" s="29">
        <v>136</v>
      </c>
      <c r="I38" s="54"/>
      <c r="J38" s="55"/>
      <c r="K38" s="58"/>
    </row>
    <row r="39" ht="20.1" customHeight="1" spans="2:11">
      <c r="B39" s="24"/>
      <c r="C39" s="25"/>
      <c r="D39" s="30"/>
      <c r="E39" s="31"/>
      <c r="F39" s="32"/>
      <c r="G39" s="29">
        <v>68.5</v>
      </c>
      <c r="H39" s="29">
        <v>68.5</v>
      </c>
      <c r="I39" s="54"/>
      <c r="J39" s="55"/>
      <c r="K39" s="59"/>
    </row>
    <row r="40" spans="2:11">
      <c r="B40" s="24"/>
      <c r="C40" s="25"/>
      <c r="D40" s="30"/>
      <c r="E40" s="31"/>
      <c r="F40" s="32"/>
      <c r="G40" s="29">
        <v>27.5</v>
      </c>
      <c r="H40" s="29">
        <v>27.5</v>
      </c>
      <c r="I40" s="54"/>
      <c r="J40" s="55"/>
      <c r="K40" s="56" t="s">
        <v>112</v>
      </c>
    </row>
    <row r="41" spans="2:11">
      <c r="B41" s="24"/>
      <c r="C41" s="25"/>
      <c r="D41" s="30"/>
      <c r="E41" s="31"/>
      <c r="F41" s="32"/>
      <c r="G41" s="29">
        <v>241</v>
      </c>
      <c r="H41" s="29"/>
      <c r="I41" s="60">
        <v>626.2</v>
      </c>
      <c r="J41" s="61"/>
      <c r="K41" s="57" t="s">
        <v>113</v>
      </c>
    </row>
    <row r="42" spans="2:11">
      <c r="B42" s="24"/>
      <c r="C42" s="25"/>
      <c r="D42" s="30"/>
      <c r="E42" s="31"/>
      <c r="F42" s="32"/>
      <c r="G42" s="29">
        <v>186.6</v>
      </c>
      <c r="H42" s="29"/>
      <c r="I42" s="62"/>
      <c r="J42" s="63"/>
      <c r="K42" s="58"/>
    </row>
    <row r="43" spans="2:11">
      <c r="B43" s="24">
        <v>5</v>
      </c>
      <c r="C43" s="25"/>
      <c r="D43" s="30"/>
      <c r="E43" s="31"/>
      <c r="F43" s="32"/>
      <c r="G43" s="29">
        <v>146.4</v>
      </c>
      <c r="H43" s="29"/>
      <c r="I43" s="62"/>
      <c r="J43" s="63"/>
      <c r="K43" s="59"/>
    </row>
    <row r="44" spans="2:11">
      <c r="B44" s="24"/>
      <c r="C44" s="25"/>
      <c r="D44" s="30"/>
      <c r="E44" s="33"/>
      <c r="F44" s="34"/>
      <c r="G44" s="29">
        <v>52.2</v>
      </c>
      <c r="H44" s="29"/>
      <c r="I44" s="64"/>
      <c r="J44" s="65"/>
      <c r="K44" s="59" t="s">
        <v>114</v>
      </c>
    </row>
    <row r="45" ht="20.1" customHeight="1" spans="2:11">
      <c r="B45" s="21" t="s">
        <v>56</v>
      </c>
      <c r="C45" s="35"/>
      <c r="D45" s="35"/>
      <c r="E45" s="35"/>
      <c r="F45" s="22"/>
      <c r="G45" s="36">
        <f>SUM(G11:G44)</f>
        <v>8327.9</v>
      </c>
      <c r="H45" s="36">
        <f>SUM(H11:H44)</f>
        <v>7701.7</v>
      </c>
      <c r="I45" s="66">
        <f>SUM(I11:J44)</f>
        <v>626.2</v>
      </c>
      <c r="J45" s="67"/>
      <c r="K45" s="68"/>
    </row>
    <row r="46" ht="20.1" customHeight="1" spans="2:11">
      <c r="B46" s="18"/>
      <c r="C46" s="18"/>
      <c r="D46" s="18"/>
      <c r="E46" s="18"/>
      <c r="F46" s="18"/>
      <c r="G46" s="18"/>
      <c r="H46" s="18"/>
      <c r="I46" s="18"/>
      <c r="J46" s="69"/>
      <c r="K46" s="52"/>
    </row>
    <row r="47" ht="20.1" customHeight="1" spans="2:11">
      <c r="B47" s="23" t="s">
        <v>82</v>
      </c>
      <c r="C47" s="23"/>
      <c r="D47" s="23"/>
      <c r="E47" s="23"/>
      <c r="F47" s="23"/>
      <c r="G47" s="23" t="s">
        <v>115</v>
      </c>
      <c r="H47" s="23"/>
      <c r="I47" s="23"/>
      <c r="J47" s="23"/>
      <c r="K47" s="53" t="s">
        <v>116</v>
      </c>
    </row>
    <row r="48" ht="20.1" customHeight="1" spans="2:11">
      <c r="B48" s="37">
        <f>H45</f>
        <v>7701.7</v>
      </c>
      <c r="C48" s="37"/>
      <c r="D48" s="37"/>
      <c r="E48" s="37"/>
      <c r="F48" s="37"/>
      <c r="G48" s="37">
        <f>I45</f>
        <v>626.2</v>
      </c>
      <c r="H48" s="37"/>
      <c r="I48" s="37"/>
      <c r="J48" s="37"/>
      <c r="K48" s="70">
        <f>SUM(B48:J48)</f>
        <v>8327.9</v>
      </c>
    </row>
    <row r="49" ht="20.1" customHeight="1" spans="2:11">
      <c r="B49" s="18"/>
      <c r="C49" s="18"/>
      <c r="D49" s="18"/>
      <c r="E49" s="18"/>
      <c r="F49" s="18"/>
      <c r="G49" s="18"/>
      <c r="H49" s="18"/>
      <c r="I49" s="18"/>
      <c r="J49" s="18"/>
      <c r="K49" s="52"/>
    </row>
    <row r="50" ht="20.1" customHeight="1" spans="2:11">
      <c r="B50" s="18" t="s">
        <v>117</v>
      </c>
      <c r="C50" s="18"/>
      <c r="D50" s="18" t="s">
        <v>63</v>
      </c>
      <c r="E50" s="18"/>
      <c r="F50" s="18" t="s">
        <v>64</v>
      </c>
      <c r="G50" s="18" t="s">
        <v>118</v>
      </c>
      <c r="H50" s="18"/>
      <c r="I50" s="18"/>
      <c r="J50" s="18" t="s">
        <v>66</v>
      </c>
      <c r="K50" s="52"/>
    </row>
    <row r="53" ht="17.4" spans="1:11">
      <c r="A53" s="3" t="s">
        <v>119</v>
      </c>
      <c r="B53" s="3"/>
      <c r="C53" s="3"/>
      <c r="D53" s="3"/>
      <c r="E53" s="3"/>
      <c r="F53" s="3"/>
      <c r="G53" s="3"/>
      <c r="H53" s="3"/>
      <c r="I53" s="3"/>
      <c r="J53" s="3"/>
      <c r="K53" s="44"/>
    </row>
    <row r="55" ht="20.1" customHeight="1" spans="2:11">
      <c r="B55" s="5"/>
      <c r="C55" s="6"/>
      <c r="D55" s="7" t="s">
        <v>68</v>
      </c>
      <c r="E55" s="7"/>
      <c r="F55" s="8" t="str">
        <f>F5</f>
        <v>岑余</v>
      </c>
      <c r="G55" s="8"/>
      <c r="H55" s="7" t="s">
        <v>69</v>
      </c>
      <c r="I55" s="6"/>
      <c r="J55" s="8" t="str">
        <f>J5</f>
        <v>业务经理</v>
      </c>
      <c r="K55" s="46"/>
    </row>
    <row r="56" ht="20.1" customHeight="1" spans="2:11">
      <c r="B56" s="9"/>
      <c r="C56" s="10"/>
      <c r="D56" s="11" t="s">
        <v>71</v>
      </c>
      <c r="E56" s="11"/>
      <c r="F56" s="12" t="str">
        <f>F6</f>
        <v>上海、武汉</v>
      </c>
      <c r="G56" s="12"/>
      <c r="H56" s="11" t="s">
        <v>73</v>
      </c>
      <c r="I56" s="10"/>
      <c r="J56" s="12" t="str">
        <f>J6</f>
        <v>上海事业部</v>
      </c>
      <c r="K56" s="47"/>
    </row>
    <row r="57" ht="20.1" customHeight="1" spans="2:11">
      <c r="B57" s="9"/>
      <c r="C57" s="10"/>
      <c r="D57" s="11" t="s">
        <v>75</v>
      </c>
      <c r="E57" s="11"/>
      <c r="F57" s="38">
        <f>F7</f>
        <v>43282</v>
      </c>
      <c r="G57" s="38"/>
      <c r="H57" s="11" t="s">
        <v>76</v>
      </c>
      <c r="I57" s="48"/>
      <c r="J57" s="71">
        <f>J7</f>
        <v>43304</v>
      </c>
      <c r="K57" s="72"/>
    </row>
    <row r="58" ht="20.1" customHeight="1" spans="2:11">
      <c r="B58" s="14"/>
      <c r="C58" s="15"/>
      <c r="D58" s="16"/>
      <c r="E58" s="16"/>
      <c r="F58" s="17"/>
      <c r="G58" s="17"/>
      <c r="H58" s="16" t="s">
        <v>77</v>
      </c>
      <c r="I58" s="50"/>
      <c r="J58" s="17" t="str">
        <f>J8</f>
        <v>HMOA-180718-SXY618 </v>
      </c>
      <c r="K58" s="51"/>
    </row>
    <row r="59" ht="20.1" customHeight="1"/>
    <row r="60" ht="20.1" customHeight="1" spans="2:11">
      <c r="B60" s="39"/>
      <c r="C60" s="39"/>
      <c r="D60" s="40" t="s">
        <v>120</v>
      </c>
      <c r="E60" s="39" t="s">
        <v>121</v>
      </c>
      <c r="F60" s="39"/>
      <c r="G60" s="29" t="s">
        <v>122</v>
      </c>
      <c r="H60" s="29" t="s">
        <v>123</v>
      </c>
      <c r="I60" s="29" t="s">
        <v>56</v>
      </c>
      <c r="J60" s="29"/>
      <c r="K60" s="73" t="s">
        <v>84</v>
      </c>
    </row>
    <row r="61" ht="20.1" customHeight="1" spans="2:11">
      <c r="B61" s="39">
        <v>1</v>
      </c>
      <c r="C61" s="39"/>
      <c r="D61" s="41" t="s">
        <v>124</v>
      </c>
      <c r="E61" s="39" t="s">
        <v>125</v>
      </c>
      <c r="F61" s="39"/>
      <c r="G61" s="29">
        <v>100</v>
      </c>
      <c r="H61" s="29">
        <v>5</v>
      </c>
      <c r="I61" s="54">
        <f>G61*H61</f>
        <v>500</v>
      </c>
      <c r="J61" s="55"/>
      <c r="K61" s="56" t="s">
        <v>126</v>
      </c>
    </row>
    <row r="62" ht="20.1" customHeight="1" spans="2:11">
      <c r="B62" s="39">
        <v>2</v>
      </c>
      <c r="C62" s="39"/>
      <c r="D62" s="41" t="s">
        <v>124</v>
      </c>
      <c r="E62" s="42">
        <v>43302</v>
      </c>
      <c r="F62" s="39"/>
      <c r="G62" s="29">
        <v>200</v>
      </c>
      <c r="H62" s="29">
        <v>1</v>
      </c>
      <c r="I62" s="54">
        <f t="shared" ref="I62:I63" si="0">G62*H62</f>
        <v>200</v>
      </c>
      <c r="J62" s="55"/>
      <c r="K62" s="56" t="s">
        <v>127</v>
      </c>
    </row>
    <row r="63" ht="20.1" customHeight="1" spans="2:11">
      <c r="B63" s="39">
        <v>3</v>
      </c>
      <c r="C63" s="39"/>
      <c r="D63" s="41"/>
      <c r="E63" s="39"/>
      <c r="F63" s="39"/>
      <c r="G63" s="29">
        <v>0</v>
      </c>
      <c r="H63" s="29">
        <v>0</v>
      </c>
      <c r="I63" s="54">
        <f t="shared" si="0"/>
        <v>0</v>
      </c>
      <c r="J63" s="55"/>
      <c r="K63" s="56"/>
    </row>
    <row r="64" ht="20.1" customHeight="1" spans="2:11">
      <c r="B64" s="21" t="s">
        <v>56</v>
      </c>
      <c r="C64" s="35"/>
      <c r="D64" s="35"/>
      <c r="E64" s="35"/>
      <c r="F64" s="22"/>
      <c r="G64" s="36"/>
      <c r="H64" s="36">
        <f>SUM(H46:H63)</f>
        <v>6</v>
      </c>
      <c r="I64" s="66">
        <f>SUM(I61:J63)</f>
        <v>700</v>
      </c>
      <c r="J64" s="67"/>
      <c r="K64" s="68"/>
    </row>
    <row r="65" ht="20.1" customHeight="1" spans="2:11">
      <c r="B65" s="18" t="s">
        <v>117</v>
      </c>
      <c r="C65" s="18"/>
      <c r="D65" s="18" t="s">
        <v>63</v>
      </c>
      <c r="E65" s="18"/>
      <c r="F65" s="18" t="s">
        <v>64</v>
      </c>
      <c r="G65" s="18" t="s">
        <v>118</v>
      </c>
      <c r="H65" s="18"/>
      <c r="I65" s="18"/>
      <c r="J65" s="18" t="s">
        <v>66</v>
      </c>
      <c r="K65" s="52"/>
    </row>
  </sheetData>
  <mergeCells count="5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4:C14"/>
    <mergeCell ref="I14:J14"/>
    <mergeCell ref="B34:C34"/>
    <mergeCell ref="E34:F34"/>
    <mergeCell ref="I34:J34"/>
    <mergeCell ref="B35:C35"/>
    <mergeCell ref="I35:J35"/>
    <mergeCell ref="I40:J40"/>
    <mergeCell ref="B43:C43"/>
    <mergeCell ref="B45:F45"/>
    <mergeCell ref="I45:J45"/>
    <mergeCell ref="B47:F47"/>
    <mergeCell ref="G47:J47"/>
    <mergeCell ref="B48:F48"/>
    <mergeCell ref="G48:J48"/>
    <mergeCell ref="A53:K53"/>
    <mergeCell ref="F55:G55"/>
    <mergeCell ref="J55:K55"/>
    <mergeCell ref="F56:G56"/>
    <mergeCell ref="J56:K56"/>
    <mergeCell ref="F57:G57"/>
    <mergeCell ref="J57:K57"/>
    <mergeCell ref="J58:K58"/>
    <mergeCell ref="B60:C60"/>
    <mergeCell ref="E60:F60"/>
    <mergeCell ref="I60:J60"/>
    <mergeCell ref="B61:C61"/>
    <mergeCell ref="E61:F61"/>
    <mergeCell ref="I61:J61"/>
    <mergeCell ref="B62:C62"/>
    <mergeCell ref="E62:F62"/>
    <mergeCell ref="I62:J62"/>
    <mergeCell ref="B63:C63"/>
    <mergeCell ref="E63:F63"/>
    <mergeCell ref="I63:J63"/>
    <mergeCell ref="B64:F64"/>
    <mergeCell ref="I64:J64"/>
    <mergeCell ref="D11:D44"/>
    <mergeCell ref="K35:K39"/>
    <mergeCell ref="K41:K43"/>
    <mergeCell ref="E11:F13"/>
    <mergeCell ref="I41:J44"/>
    <mergeCell ref="E35:F44"/>
    <mergeCell ref="E14:F33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岑余</cp:lastModifiedBy>
  <dcterms:created xsi:type="dcterms:W3CDTF">2014-04-15T08:52:00Z</dcterms:created>
  <cp:lastPrinted>2017-09-06T05:53:00Z</cp:lastPrinted>
  <dcterms:modified xsi:type="dcterms:W3CDTF">2018-07-31T03:08:01Z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