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D:\WeChat Files\yu767249053\FileStorage\File\2022-02\"/>
    </mc:Choice>
  </mc:AlternateContent>
  <xr:revisionPtr revIDLastSave="0" documentId="13_ncr:1_{B822BD45-7E17-4DDD-B79E-669901B034FB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借款报销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5" i="5" l="1"/>
  <c r="H16" i="5"/>
  <c r="H15" i="5"/>
  <c r="H14" i="5"/>
  <c r="H13" i="5"/>
  <c r="F18" i="5"/>
  <c r="F34" i="5"/>
  <c r="H53" i="5"/>
  <c r="F31" i="5"/>
  <c r="F25" i="5"/>
  <c r="H12" i="5"/>
  <c r="F57" i="5"/>
  <c r="G57" i="5"/>
  <c r="H54" i="5"/>
  <c r="G31" i="5"/>
  <c r="G18" i="5"/>
  <c r="G25" i="5"/>
  <c r="C52" i="5"/>
  <c r="C57" i="5" s="1"/>
  <c r="H29" i="5"/>
  <c r="H28" i="5"/>
  <c r="H27" i="5"/>
  <c r="D57" i="5"/>
  <c r="H56" i="5"/>
  <c r="H52" i="5"/>
  <c r="H57" i="5" s="1"/>
  <c r="G51" i="5"/>
  <c r="F51" i="5"/>
  <c r="D51" i="5"/>
  <c r="C51" i="5"/>
  <c r="H50" i="5"/>
  <c r="H49" i="5"/>
  <c r="H48" i="5"/>
  <c r="H51" i="5" s="1"/>
  <c r="E48" i="5"/>
  <c r="E51" i="5" s="1"/>
  <c r="G47" i="5"/>
  <c r="F47" i="5"/>
  <c r="D47" i="5"/>
  <c r="C47" i="5"/>
  <c r="H46" i="5"/>
  <c r="H45" i="5"/>
  <c r="H47" i="5" s="1"/>
  <c r="E45" i="5"/>
  <c r="E47" i="5" s="1"/>
  <c r="G44" i="5"/>
  <c r="F44" i="5"/>
  <c r="D44" i="5"/>
  <c r="C44" i="5"/>
  <c r="H43" i="5"/>
  <c r="H42" i="5"/>
  <c r="H41" i="5"/>
  <c r="H40" i="5"/>
  <c r="H44" i="5" s="1"/>
  <c r="E40" i="5"/>
  <c r="E44" i="5" s="1"/>
  <c r="G39" i="5"/>
  <c r="F39" i="5"/>
  <c r="D39" i="5"/>
  <c r="C39" i="5"/>
  <c r="H38" i="5"/>
  <c r="H37" i="5"/>
  <c r="H36" i="5"/>
  <c r="H35" i="5"/>
  <c r="H39" i="5" s="1"/>
  <c r="E35" i="5"/>
  <c r="E39" i="5" s="1"/>
  <c r="G34" i="5"/>
  <c r="D34" i="5"/>
  <c r="C34" i="5"/>
  <c r="H32" i="5"/>
  <c r="H34" i="5" s="1"/>
  <c r="E32" i="5"/>
  <c r="E34" i="5" s="1"/>
  <c r="D31" i="5"/>
  <c r="C31" i="5"/>
  <c r="H30" i="5"/>
  <c r="H26" i="5"/>
  <c r="H31" i="5" s="1"/>
  <c r="E26" i="5"/>
  <c r="E31" i="5" s="1"/>
  <c r="D25" i="5"/>
  <c r="C25" i="5"/>
  <c r="H24" i="5"/>
  <c r="H23" i="5"/>
  <c r="H22" i="5"/>
  <c r="H25" i="5" s="1"/>
  <c r="E22" i="5"/>
  <c r="E25" i="5" s="1"/>
  <c r="G21" i="5"/>
  <c r="F21" i="5"/>
  <c r="D21" i="5"/>
  <c r="C21" i="5"/>
  <c r="H20" i="5"/>
  <c r="H19" i="5"/>
  <c r="H21" i="5" s="1"/>
  <c r="E19" i="5"/>
  <c r="E21" i="5" s="1"/>
  <c r="D18" i="5"/>
  <c r="C18" i="5"/>
  <c r="H17" i="5"/>
  <c r="H11" i="5"/>
  <c r="H10" i="5"/>
  <c r="H9" i="5"/>
  <c r="H8" i="5"/>
  <c r="H18" i="5" s="1"/>
  <c r="E8" i="5"/>
  <c r="E18" i="5" s="1"/>
  <c r="D58" i="5" l="1"/>
  <c r="C58" i="5"/>
  <c r="E52" i="5"/>
  <c r="E57" i="5" s="1"/>
  <c r="G58" i="5"/>
  <c r="G63" i="5" s="1"/>
  <c r="F58" i="5"/>
  <c r="E63" i="5" s="1"/>
  <c r="H58" i="5"/>
  <c r="C63" i="5" s="1"/>
  <c r="E58" i="5"/>
  <c r="A63" i="5" s="1"/>
  <c r="I63" i="5" l="1"/>
</calcChain>
</file>

<file path=xl/sharedStrings.xml><?xml version="1.0" encoding="utf-8"?>
<sst xmlns="http://schemas.openxmlformats.org/spreadsheetml/2006/main" count="81" uniqueCount="79">
  <si>
    <t>序号</t>
  </si>
  <si>
    <t>其他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</si>
  <si>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</si>
  <si>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</si>
  <si>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</si>
  <si>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</si>
  <si>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</si>
  <si>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</si>
  <si>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</si>
  <si>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</si>
  <si>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</si>
  <si>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</si>
  <si>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</si>
  <si>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</si>
  <si>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</si>
  <si>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</si>
  <si>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</si>
  <si>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</si>
  <si>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</si>
  <si>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</si>
  <si>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</si>
  <si>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</si>
  <si>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</si>
  <si>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</si>
  <si>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</si>
  <si>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</si>
  <si>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</si>
  <si>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</si>
  <si>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</si>
  <si>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</si>
  <si>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</si>
  <si>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</si>
  <si>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</si>
  <si>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</si>
  <si>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</si>
  <si>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</si>
  <si>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</si>
  <si>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</si>
  <si>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</si>
  <si>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</si>
  <si>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</si>
  <si>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</si>
  <si>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</si>
  <si>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</si>
  <si>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</si>
  <si>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</si>
  <si>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</si>
  <si>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</si>
  <si>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</si>
  <si>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</si>
  <si>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合规：</t>
  </si>
  <si>
    <r>
      <t xml:space="preserve">团号： </t>
    </r>
    <r>
      <rPr>
        <b/>
        <sz val="14"/>
        <color theme="1"/>
        <rFont val="宋体"/>
        <family val="3"/>
        <charset val="134"/>
        <scheme val="minor"/>
      </rPr>
      <t>HMZA-220101-KGG690</t>
    </r>
    <phoneticPr fontId="4" type="noConversion"/>
  </si>
  <si>
    <r>
      <t>会议日期：1</t>
    </r>
    <r>
      <rPr>
        <b/>
        <sz val="14"/>
        <color theme="1"/>
        <rFont val="宋体"/>
        <family val="3"/>
        <charset val="134"/>
        <scheme val="minor"/>
      </rPr>
      <t>2.11-12.18</t>
    </r>
    <phoneticPr fontId="4" type="noConversion"/>
  </si>
  <si>
    <t>1.15 四季自助午餐</t>
    <phoneticPr fontId="11" type="noConversion"/>
  </si>
  <si>
    <t>1.15 四季自助晚餐</t>
    <phoneticPr fontId="11" type="noConversion"/>
  </si>
  <si>
    <t>1.16 四季自助午餐</t>
    <phoneticPr fontId="11" type="noConversion"/>
  </si>
  <si>
    <t>被子</t>
    <phoneticPr fontId="11" type="noConversion"/>
  </si>
  <si>
    <t>快递</t>
    <phoneticPr fontId="11" type="noConversion"/>
  </si>
  <si>
    <t>杨小红</t>
    <phoneticPr fontId="11" type="noConversion"/>
  </si>
  <si>
    <t>刘云</t>
    <phoneticPr fontId="11" type="noConversion"/>
  </si>
  <si>
    <t>施禹仲</t>
    <phoneticPr fontId="11" type="noConversion"/>
  </si>
  <si>
    <t>陈元锋</t>
    <phoneticPr fontId="11" type="noConversion"/>
  </si>
  <si>
    <t>红包</t>
    <phoneticPr fontId="11" type="noConversion"/>
  </si>
  <si>
    <t>红包服务费</t>
    <phoneticPr fontId="11" type="noConversion"/>
  </si>
  <si>
    <t>税费</t>
    <phoneticPr fontId="11" type="noConversion"/>
  </si>
  <si>
    <t>338*4人</t>
    <phoneticPr fontId="11" type="noConversion"/>
  </si>
  <si>
    <t>388*21人</t>
    <phoneticPr fontId="11" type="noConversion"/>
  </si>
  <si>
    <t>338*25人</t>
    <phoneticPr fontId="11" type="noConversion"/>
  </si>
  <si>
    <t>钱效锋，打车143.35+10、货拉拉170.2、被子2442+2296</t>
    <phoneticPr fontId="11" type="noConversion"/>
  </si>
  <si>
    <t>阮智玲</t>
    <phoneticPr fontId="11" type="noConversion"/>
  </si>
  <si>
    <t>红包软件</t>
    <phoneticPr fontId="11" type="noConversion"/>
  </si>
  <si>
    <t>黄朝琼</t>
    <phoneticPr fontId="11" type="noConversion"/>
  </si>
  <si>
    <t>陈蓉</t>
    <phoneticPr fontId="11" type="noConversion"/>
  </si>
  <si>
    <t>陈美云</t>
    <phoneticPr fontId="11" type="noConversion"/>
  </si>
  <si>
    <t>需补票</t>
    <phoneticPr fontId="11" type="noConversion"/>
  </si>
  <si>
    <t>王芳</t>
    <phoneticPr fontId="11" type="noConversion"/>
  </si>
  <si>
    <t>徐伟</t>
    <phoneticPr fontId="11" type="noConversion"/>
  </si>
  <si>
    <t>唐济优</t>
    <phoneticPr fontId="11" type="noConversion"/>
  </si>
  <si>
    <t>1.16 四季酒店场租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</si>
</sst>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2" applyFont="1" applyAlignment="1">
      <alignment vertical="center"/>
    </xf>
    <xf numFmtId="178" fontId="0" fillId="0" borderId="0" xfId="0" applyNumberFormat="1">
      <alignment vertical="center"/>
    </xf>
    <xf numFmtId="178" fontId="6" fillId="5" borderId="4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9" fillId="7" borderId="4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178" fontId="9" fillId="7" borderId="4" xfId="0" applyNumberFormat="1" applyFont="1" applyFill="1" applyBorder="1" applyAlignment="1">
      <alignment horizontal="right" vertical="center"/>
    </xf>
    <xf numFmtId="0" fontId="9" fillId="7" borderId="4" xfId="0" applyFont="1" applyFill="1" applyBorder="1">
      <alignment vertical="center"/>
    </xf>
    <xf numFmtId="0" fontId="9" fillId="0" borderId="0" xfId="0" applyFont="1" applyFill="1">
      <alignment vertical="center"/>
    </xf>
    <xf numFmtId="0" fontId="8" fillId="0" borderId="4" xfId="0" applyFont="1" applyBorder="1">
      <alignment vertical="center"/>
    </xf>
    <xf numFmtId="0" fontId="6" fillId="8" borderId="4" xfId="0" applyFont="1" applyFill="1" applyBorder="1" applyAlignment="1">
      <alignment horizontal="center" vertical="center"/>
    </xf>
    <xf numFmtId="177" fontId="10" fillId="0" borderId="4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177" fontId="6" fillId="5" borderId="4" xfId="0" applyNumberFormat="1" applyFont="1" applyFill="1" applyBorder="1" applyAlignment="1">
      <alignment horizontal="center" vertical="center"/>
    </xf>
    <xf numFmtId="177" fontId="6" fillId="6" borderId="4" xfId="0" applyNumberFormat="1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178" fontId="0" fillId="0" borderId="4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3" borderId="4" xfId="0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77" fontId="6" fillId="5" borderId="4" xfId="0" applyNumberFormat="1" applyFont="1" applyFill="1" applyBorder="1" applyAlignment="1">
      <alignment horizontal="center" vertical="center"/>
    </xf>
    <xf numFmtId="177" fontId="6" fillId="6" borderId="4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176" fontId="10" fillId="2" borderId="3" xfId="0" applyNumberFormat="1" applyFont="1" applyFill="1" applyBorder="1" applyAlignment="1">
      <alignment horizontal="center" vertical="center"/>
    </xf>
    <xf numFmtId="176" fontId="10" fillId="2" borderId="7" xfId="0" applyNumberFormat="1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right" vertical="center"/>
    </xf>
    <xf numFmtId="0" fontId="0" fillId="0" borderId="0" xfId="0" applyFill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66"/>
  <sheetViews>
    <sheetView tabSelected="1" topLeftCell="A50" zoomScaleNormal="100" workbookViewId="0">
      <selection activeCell="H52" sqref="H52:H56"/>
    </sheetView>
  </sheetViews>
  <sheetFormatPr defaultColWidth="9" defaultRowHeight="21" customHeight="1" x14ac:dyDescent="0.3"/>
  <cols>
    <col min="1" max="1" width="9" style="1" customWidth="1"/>
    <col min="2" max="2" width="16.73046875" customWidth="1"/>
    <col min="3" max="3" width="13.265625" style="3" bestFit="1" customWidth="1"/>
    <col min="5" max="5" width="13.265625" customWidth="1"/>
    <col min="6" max="6" width="12.86328125" customWidth="1"/>
    <col min="7" max="7" width="11.59765625" customWidth="1"/>
    <col min="8" max="8" width="12.86328125" customWidth="1"/>
    <col min="9" max="9" width="19.59765625" customWidth="1"/>
    <col min="10" max="10" width="30.59765625" hidden="1" customWidth="1"/>
    <col min="11" max="11" width="53.1328125" bestFit="1" customWidth="1"/>
  </cols>
  <sheetData>
    <row r="2" spans="1:12" ht="21" customHeight="1" x14ac:dyDescent="0.3">
      <c r="C2" s="25" t="s">
        <v>5</v>
      </c>
      <c r="D2" s="25"/>
      <c r="E2" s="25"/>
      <c r="F2" s="25"/>
      <c r="G2" s="25"/>
      <c r="H2" s="25"/>
      <c r="I2" s="2"/>
      <c r="J2" s="2"/>
      <c r="K2" s="2"/>
      <c r="L2" s="2"/>
    </row>
    <row r="4" spans="1:12" ht="21" customHeight="1" x14ac:dyDescent="0.3">
      <c r="G4" s="26" t="s">
        <v>51</v>
      </c>
      <c r="H4" s="27"/>
      <c r="I4" s="27"/>
      <c r="J4" s="26" t="s">
        <v>52</v>
      </c>
    </row>
    <row r="5" spans="1:12" ht="21" customHeight="1" x14ac:dyDescent="0.3">
      <c r="G5" s="28"/>
      <c r="H5" s="28"/>
      <c r="I5" s="28"/>
      <c r="J5" s="28"/>
    </row>
    <row r="6" spans="1:12" ht="20.100000000000001" customHeight="1" x14ac:dyDescent="0.3">
      <c r="A6" s="29" t="s">
        <v>0</v>
      </c>
      <c r="B6" s="30" t="s">
        <v>6</v>
      </c>
      <c r="C6" s="31" t="s">
        <v>7</v>
      </c>
      <c r="D6" s="31"/>
      <c r="E6" s="31"/>
      <c r="F6" s="32" t="s">
        <v>8</v>
      </c>
      <c r="G6" s="32"/>
      <c r="H6" s="32"/>
      <c r="I6" s="32"/>
      <c r="J6" s="30" t="s">
        <v>9</v>
      </c>
    </row>
    <row r="7" spans="1:12" ht="20.100000000000001" customHeight="1" x14ac:dyDescent="0.3">
      <c r="A7" s="29"/>
      <c r="B7" s="30"/>
      <c r="C7" s="4" t="s">
        <v>10</v>
      </c>
      <c r="D7" s="5" t="s">
        <v>11</v>
      </c>
      <c r="E7" s="16" t="s">
        <v>12</v>
      </c>
      <c r="F7" s="17" t="s">
        <v>13</v>
      </c>
      <c r="G7" s="17" t="s">
        <v>14</v>
      </c>
      <c r="H7" s="17" t="s">
        <v>15</v>
      </c>
      <c r="I7" s="17" t="s">
        <v>16</v>
      </c>
      <c r="J7" s="30"/>
    </row>
    <row r="8" spans="1:12" ht="20.100000000000001" customHeight="1" x14ac:dyDescent="0.3">
      <c r="A8" s="36">
        <v>1</v>
      </c>
      <c r="B8" s="37" t="s">
        <v>17</v>
      </c>
      <c r="C8" s="38">
        <v>0</v>
      </c>
      <c r="D8" s="39"/>
      <c r="E8" s="38">
        <f>C8*D8</f>
        <v>0</v>
      </c>
      <c r="F8" s="18">
        <v>164.5</v>
      </c>
      <c r="G8" s="18">
        <v>0</v>
      </c>
      <c r="H8" s="60">
        <f t="shared" ref="H8:H17" si="0">F8+G8</f>
        <v>164.5</v>
      </c>
      <c r="I8" s="6" t="s">
        <v>58</v>
      </c>
      <c r="J8" s="33" t="s">
        <v>18</v>
      </c>
    </row>
    <row r="9" spans="1:12" ht="20.100000000000001" customHeight="1" x14ac:dyDescent="0.3">
      <c r="A9" s="36"/>
      <c r="B9" s="37"/>
      <c r="C9" s="38"/>
      <c r="D9" s="39"/>
      <c r="E9" s="38"/>
      <c r="F9" s="18">
        <v>774.54</v>
      </c>
      <c r="G9" s="18">
        <v>0</v>
      </c>
      <c r="H9" s="60">
        <f t="shared" si="0"/>
        <v>774.54</v>
      </c>
      <c r="I9" s="6" t="s">
        <v>60</v>
      </c>
      <c r="J9" s="34"/>
    </row>
    <row r="10" spans="1:12" ht="20.100000000000001" customHeight="1" x14ac:dyDescent="0.3">
      <c r="A10" s="36"/>
      <c r="B10" s="37"/>
      <c r="C10" s="38"/>
      <c r="D10" s="39"/>
      <c r="E10" s="38"/>
      <c r="F10" s="18">
        <v>199</v>
      </c>
      <c r="G10" s="18">
        <v>0</v>
      </c>
      <c r="H10" s="60">
        <f t="shared" si="0"/>
        <v>199</v>
      </c>
      <c r="I10" s="6" t="s">
        <v>59</v>
      </c>
      <c r="J10" s="34"/>
    </row>
    <row r="11" spans="1:12" ht="20.100000000000001" customHeight="1" x14ac:dyDescent="0.3">
      <c r="A11" s="36"/>
      <c r="B11" s="37"/>
      <c r="C11" s="38"/>
      <c r="D11" s="39"/>
      <c r="E11" s="38"/>
      <c r="F11" s="18">
        <v>399</v>
      </c>
      <c r="G11" s="18">
        <v>0</v>
      </c>
      <c r="H11" s="60">
        <f t="shared" si="0"/>
        <v>399</v>
      </c>
      <c r="I11" s="6" t="s">
        <v>61</v>
      </c>
      <c r="J11" s="34"/>
    </row>
    <row r="12" spans="1:12" ht="20.100000000000001" customHeight="1" x14ac:dyDescent="0.3">
      <c r="A12" s="36"/>
      <c r="B12" s="37"/>
      <c r="C12" s="38"/>
      <c r="D12" s="39"/>
      <c r="E12" s="38"/>
      <c r="F12" s="20">
        <v>0</v>
      </c>
      <c r="G12" s="20">
        <v>394.9</v>
      </c>
      <c r="H12" s="60">
        <f t="shared" ref="H12:H16" si="1">F12+G12</f>
        <v>394.9</v>
      </c>
      <c r="I12" s="6" t="s">
        <v>71</v>
      </c>
      <c r="J12" s="34"/>
      <c r="K12" t="s">
        <v>74</v>
      </c>
    </row>
    <row r="13" spans="1:12" ht="20.100000000000001" customHeight="1" x14ac:dyDescent="0.3">
      <c r="A13" s="36"/>
      <c r="B13" s="37"/>
      <c r="C13" s="38"/>
      <c r="D13" s="39"/>
      <c r="E13" s="38"/>
      <c r="F13" s="21">
        <v>465</v>
      </c>
      <c r="G13" s="21">
        <v>0</v>
      </c>
      <c r="H13" s="60">
        <f t="shared" si="1"/>
        <v>465</v>
      </c>
      <c r="I13" s="6" t="s">
        <v>72</v>
      </c>
      <c r="J13" s="34"/>
    </row>
    <row r="14" spans="1:12" ht="20.100000000000001" customHeight="1" x14ac:dyDescent="0.3">
      <c r="A14" s="36"/>
      <c r="B14" s="37"/>
      <c r="C14" s="38"/>
      <c r="D14" s="39"/>
      <c r="E14" s="38"/>
      <c r="F14" s="23">
        <v>249</v>
      </c>
      <c r="G14" s="23">
        <v>0</v>
      </c>
      <c r="H14" s="60">
        <f t="shared" si="1"/>
        <v>249</v>
      </c>
      <c r="I14" s="6" t="s">
        <v>73</v>
      </c>
      <c r="J14" s="34"/>
    </row>
    <row r="15" spans="1:12" ht="20.100000000000001" customHeight="1" x14ac:dyDescent="0.3">
      <c r="A15" s="36"/>
      <c r="B15" s="37"/>
      <c r="C15" s="38"/>
      <c r="D15" s="39"/>
      <c r="E15" s="38"/>
      <c r="F15" s="23">
        <v>833.23</v>
      </c>
      <c r="G15" s="23">
        <v>0</v>
      </c>
      <c r="H15" s="60">
        <f t="shared" si="1"/>
        <v>833.23</v>
      </c>
      <c r="I15" s="6" t="s">
        <v>75</v>
      </c>
      <c r="J15" s="34"/>
    </row>
    <row r="16" spans="1:12" ht="20.100000000000001" customHeight="1" x14ac:dyDescent="0.3">
      <c r="A16" s="36"/>
      <c r="B16" s="37"/>
      <c r="C16" s="38"/>
      <c r="D16" s="39"/>
      <c r="E16" s="38"/>
      <c r="F16" s="23">
        <v>2701</v>
      </c>
      <c r="G16" s="23">
        <v>0</v>
      </c>
      <c r="H16" s="60">
        <f t="shared" si="1"/>
        <v>2701</v>
      </c>
      <c r="I16" s="6" t="s">
        <v>76</v>
      </c>
      <c r="J16" s="34"/>
    </row>
    <row r="17" spans="1:11" ht="20.100000000000001" customHeight="1" x14ac:dyDescent="0.3">
      <c r="A17" s="36"/>
      <c r="B17" s="37"/>
      <c r="C17" s="38"/>
      <c r="D17" s="39"/>
      <c r="E17" s="38"/>
      <c r="F17" s="18">
        <v>1075.5</v>
      </c>
      <c r="G17" s="18">
        <v>0</v>
      </c>
      <c r="H17" s="60">
        <f t="shared" si="0"/>
        <v>1075.5</v>
      </c>
      <c r="I17" s="6" t="s">
        <v>77</v>
      </c>
      <c r="J17" s="34"/>
    </row>
    <row r="18" spans="1:11" s="11" customFormat="1" ht="20.100000000000001" customHeight="1" x14ac:dyDescent="0.3">
      <c r="A18" s="7"/>
      <c r="B18" s="8" t="s">
        <v>19</v>
      </c>
      <c r="C18" s="9">
        <f t="shared" ref="C18:E18" si="2">SUM(C8)</f>
        <v>0</v>
      </c>
      <c r="D18" s="9">
        <f t="shared" si="2"/>
        <v>0</v>
      </c>
      <c r="E18" s="9">
        <f t="shared" si="2"/>
        <v>0</v>
      </c>
      <c r="F18" s="9">
        <f>SUM(F8:F17)</f>
        <v>6860.77</v>
      </c>
      <c r="G18" s="9">
        <f>SUM(G8:G17)</f>
        <v>394.9</v>
      </c>
      <c r="H18" s="9">
        <f>SUM(H8:H17)</f>
        <v>7255.67</v>
      </c>
      <c r="I18" s="10"/>
      <c r="J18" s="35"/>
    </row>
    <row r="19" spans="1:11" ht="20.100000000000001" customHeight="1" x14ac:dyDescent="0.3">
      <c r="A19" s="40">
        <v>2</v>
      </c>
      <c r="B19" s="42" t="s">
        <v>20</v>
      </c>
      <c r="C19" s="44">
        <v>0</v>
      </c>
      <c r="D19" s="40"/>
      <c r="E19" s="44">
        <f>C19*D19</f>
        <v>0</v>
      </c>
      <c r="F19" s="18">
        <v>0</v>
      </c>
      <c r="G19" s="18">
        <v>0</v>
      </c>
      <c r="H19" s="18">
        <f t="shared" ref="H19:H24" si="3">F19+G19</f>
        <v>0</v>
      </c>
      <c r="I19" s="6"/>
      <c r="J19" s="33" t="s">
        <v>21</v>
      </c>
    </row>
    <row r="20" spans="1:11" ht="20.100000000000001" customHeight="1" x14ac:dyDescent="0.3">
      <c r="A20" s="41"/>
      <c r="B20" s="43"/>
      <c r="C20" s="45"/>
      <c r="D20" s="41"/>
      <c r="E20" s="45"/>
      <c r="F20" s="18">
        <v>0</v>
      </c>
      <c r="G20" s="18">
        <v>0</v>
      </c>
      <c r="H20" s="18">
        <f t="shared" si="3"/>
        <v>0</v>
      </c>
      <c r="I20" s="6"/>
      <c r="J20" s="34"/>
    </row>
    <row r="21" spans="1:11" s="11" customFormat="1" ht="20.100000000000001" customHeight="1" x14ac:dyDescent="0.3">
      <c r="A21" s="7"/>
      <c r="B21" s="8" t="s">
        <v>22</v>
      </c>
      <c r="C21" s="9">
        <f>SUM(C19)</f>
        <v>0</v>
      </c>
      <c r="D21" s="9">
        <f>SUM(D19)</f>
        <v>0</v>
      </c>
      <c r="E21" s="9">
        <f>SUM(E19)</f>
        <v>0</v>
      </c>
      <c r="F21" s="9">
        <f t="shared" ref="F21:H21" si="4">SUM(F19:F20)</f>
        <v>0</v>
      </c>
      <c r="G21" s="9">
        <f t="shared" si="4"/>
        <v>0</v>
      </c>
      <c r="H21" s="9">
        <f t="shared" si="4"/>
        <v>0</v>
      </c>
      <c r="I21" s="10"/>
      <c r="J21" s="35"/>
    </row>
    <row r="22" spans="1:11" ht="20.100000000000001" customHeight="1" x14ac:dyDescent="0.3">
      <c r="A22" s="36">
        <v>3</v>
      </c>
      <c r="B22" s="37" t="s">
        <v>23</v>
      </c>
      <c r="C22" s="38">
        <v>0</v>
      </c>
      <c r="D22" s="39"/>
      <c r="E22" s="38">
        <f>C22*D22</f>
        <v>0</v>
      </c>
      <c r="F22" s="18">
        <v>600</v>
      </c>
      <c r="G22" s="18">
        <v>0</v>
      </c>
      <c r="H22" s="60">
        <f t="shared" si="3"/>
        <v>600</v>
      </c>
      <c r="I22" s="6" t="s">
        <v>78</v>
      </c>
      <c r="J22" s="46" t="s">
        <v>24</v>
      </c>
      <c r="K22" s="61"/>
    </row>
    <row r="23" spans="1:11" ht="20.100000000000001" customHeight="1" x14ac:dyDescent="0.3">
      <c r="A23" s="36"/>
      <c r="B23" s="37"/>
      <c r="C23" s="38"/>
      <c r="D23" s="39"/>
      <c r="E23" s="38"/>
      <c r="F23" s="18">
        <v>9999</v>
      </c>
      <c r="G23" s="18">
        <v>0</v>
      </c>
      <c r="H23" s="60">
        <f t="shared" si="3"/>
        <v>9999</v>
      </c>
      <c r="I23" s="6" t="s">
        <v>62</v>
      </c>
      <c r="J23" s="47"/>
    </row>
    <row r="24" spans="1:11" ht="20.100000000000001" customHeight="1" x14ac:dyDescent="0.3">
      <c r="A24" s="36"/>
      <c r="B24" s="37"/>
      <c r="C24" s="38"/>
      <c r="D24" s="39"/>
      <c r="E24" s="38"/>
      <c r="F24" s="18">
        <v>5500</v>
      </c>
      <c r="G24" s="18">
        <v>0</v>
      </c>
      <c r="H24" s="60">
        <f t="shared" si="3"/>
        <v>5500</v>
      </c>
      <c r="I24" s="6" t="s">
        <v>63</v>
      </c>
      <c r="J24" s="47"/>
    </row>
    <row r="25" spans="1:11" s="11" customFormat="1" ht="20.100000000000001" customHeight="1" x14ac:dyDescent="0.3">
      <c r="A25" s="7"/>
      <c r="B25" s="8" t="s">
        <v>25</v>
      </c>
      <c r="C25" s="9">
        <f t="shared" ref="C25:E25" si="5">SUM(C22)</f>
        <v>0</v>
      </c>
      <c r="D25" s="9">
        <f t="shared" si="5"/>
        <v>0</v>
      </c>
      <c r="E25" s="9">
        <f t="shared" si="5"/>
        <v>0</v>
      </c>
      <c r="F25" s="9">
        <f>SUM(F22:F24)</f>
        <v>16099</v>
      </c>
      <c r="G25" s="9">
        <f t="shared" ref="G25" si="6">SUM(G22:G24)</f>
        <v>0</v>
      </c>
      <c r="H25" s="9">
        <f>SUM(H22:H24)</f>
        <v>16099</v>
      </c>
      <c r="I25" s="10"/>
      <c r="J25" s="48"/>
    </row>
    <row r="26" spans="1:11" ht="20.100000000000001" customHeight="1" x14ac:dyDescent="0.3">
      <c r="A26" s="36">
        <v>4</v>
      </c>
      <c r="B26" s="37" t="s">
        <v>26</v>
      </c>
      <c r="C26" s="38">
        <v>0</v>
      </c>
      <c r="D26" s="39"/>
      <c r="E26" s="38">
        <f>C26*D26</f>
        <v>0</v>
      </c>
      <c r="F26" s="18">
        <v>1014</v>
      </c>
      <c r="G26" s="18">
        <v>0</v>
      </c>
      <c r="H26" s="60">
        <f t="shared" ref="H26:H32" si="7">F26+G26</f>
        <v>1014</v>
      </c>
      <c r="I26" s="6" t="s">
        <v>53</v>
      </c>
      <c r="J26" s="46" t="s">
        <v>27</v>
      </c>
      <c r="K26" t="s">
        <v>65</v>
      </c>
    </row>
    <row r="27" spans="1:11" ht="20.100000000000001" customHeight="1" x14ac:dyDescent="0.3">
      <c r="A27" s="36"/>
      <c r="B27" s="37"/>
      <c r="C27" s="38"/>
      <c r="D27" s="39"/>
      <c r="E27" s="38"/>
      <c r="F27" s="19">
        <v>8148</v>
      </c>
      <c r="G27" s="19">
        <v>0</v>
      </c>
      <c r="H27" s="60">
        <f t="shared" ref="H27:H29" si="8">F27+G27</f>
        <v>8148</v>
      </c>
      <c r="I27" s="6" t="s">
        <v>54</v>
      </c>
      <c r="J27" s="47"/>
      <c r="K27" t="s">
        <v>66</v>
      </c>
    </row>
    <row r="28" spans="1:11" ht="20.100000000000001" customHeight="1" x14ac:dyDescent="0.3">
      <c r="A28" s="36"/>
      <c r="B28" s="37"/>
      <c r="C28" s="38"/>
      <c r="D28" s="39"/>
      <c r="E28" s="38"/>
      <c r="F28" s="19">
        <v>8450</v>
      </c>
      <c r="G28" s="19">
        <v>0</v>
      </c>
      <c r="H28" s="60">
        <f t="shared" si="8"/>
        <v>8450</v>
      </c>
      <c r="I28" s="6" t="s">
        <v>55</v>
      </c>
      <c r="J28" s="47"/>
      <c r="K28" t="s">
        <v>67</v>
      </c>
    </row>
    <row r="29" spans="1:11" ht="20.100000000000001" customHeight="1" x14ac:dyDescent="0.3">
      <c r="A29" s="36"/>
      <c r="B29" s="37"/>
      <c r="C29" s="38"/>
      <c r="D29" s="39"/>
      <c r="E29" s="38"/>
      <c r="F29" s="19">
        <v>0</v>
      </c>
      <c r="G29" s="19">
        <v>0</v>
      </c>
      <c r="H29" s="19">
        <f t="shared" si="8"/>
        <v>0</v>
      </c>
      <c r="I29" s="6"/>
      <c r="J29" s="47"/>
    </row>
    <row r="30" spans="1:11" ht="20.100000000000001" customHeight="1" x14ac:dyDescent="0.3">
      <c r="A30" s="36"/>
      <c r="B30" s="37"/>
      <c r="C30" s="38"/>
      <c r="D30" s="39"/>
      <c r="E30" s="38"/>
      <c r="F30" s="18">
        <v>0</v>
      </c>
      <c r="G30" s="18">
        <v>0</v>
      </c>
      <c r="H30" s="18">
        <f t="shared" si="7"/>
        <v>0</v>
      </c>
      <c r="I30" s="6"/>
      <c r="J30" s="47"/>
    </row>
    <row r="31" spans="1:11" s="11" customFormat="1" ht="20.100000000000001" customHeight="1" x14ac:dyDescent="0.3">
      <c r="A31" s="7"/>
      <c r="B31" s="8" t="s">
        <v>28</v>
      </c>
      <c r="C31" s="9">
        <f t="shared" ref="C31:E31" si="9">SUM(C26)</f>
        <v>0</v>
      </c>
      <c r="D31" s="9">
        <f t="shared" si="9"/>
        <v>0</v>
      </c>
      <c r="E31" s="9">
        <f t="shared" si="9"/>
        <v>0</v>
      </c>
      <c r="F31" s="9">
        <f>SUM(F26:F30)</f>
        <v>17612</v>
      </c>
      <c r="G31" s="9">
        <f t="shared" ref="G31" si="10">SUM(G26:G30)</f>
        <v>0</v>
      </c>
      <c r="H31" s="9">
        <f>SUM(H26:H30)</f>
        <v>17612</v>
      </c>
      <c r="I31" s="10"/>
      <c r="J31" s="48"/>
    </row>
    <row r="32" spans="1:11" ht="20.100000000000001" customHeight="1" x14ac:dyDescent="0.3">
      <c r="A32" s="40">
        <v>5</v>
      </c>
      <c r="B32" s="42" t="s">
        <v>29</v>
      </c>
      <c r="C32" s="44">
        <v>0</v>
      </c>
      <c r="D32" s="40"/>
      <c r="E32" s="44">
        <f>C32*D32</f>
        <v>0</v>
      </c>
      <c r="F32" s="18">
        <v>0</v>
      </c>
      <c r="G32" s="18">
        <v>0</v>
      </c>
      <c r="H32" s="18">
        <f t="shared" si="7"/>
        <v>0</v>
      </c>
      <c r="I32" s="6"/>
      <c r="J32" s="33" t="s">
        <v>30</v>
      </c>
    </row>
    <row r="33" spans="1:10" ht="20.100000000000001" customHeight="1" x14ac:dyDescent="0.3">
      <c r="A33" s="41"/>
      <c r="B33" s="43"/>
      <c r="C33" s="45"/>
      <c r="D33" s="41"/>
      <c r="E33" s="45"/>
      <c r="F33" s="18"/>
      <c r="G33" s="18"/>
      <c r="H33" s="18"/>
      <c r="I33" s="6"/>
      <c r="J33" s="34"/>
    </row>
    <row r="34" spans="1:10" s="11" customFormat="1" ht="20.100000000000001" customHeight="1" x14ac:dyDescent="0.3">
      <c r="A34" s="7"/>
      <c r="B34" s="8" t="s">
        <v>31</v>
      </c>
      <c r="C34" s="9">
        <f>SUM(C32)</f>
        <v>0</v>
      </c>
      <c r="D34" s="9">
        <f>SUM(D32)</f>
        <v>0</v>
      </c>
      <c r="E34" s="9">
        <f>SUM(E32)</f>
        <v>0</v>
      </c>
      <c r="F34" s="9">
        <f>SUM(F32:F33)</f>
        <v>0</v>
      </c>
      <c r="G34" s="9">
        <f t="shared" ref="G34" si="11">SUM(G32:G33)</f>
        <v>0</v>
      </c>
      <c r="H34" s="9">
        <f>SUM(H32:H33)</f>
        <v>0</v>
      </c>
      <c r="I34" s="10"/>
      <c r="J34" s="35"/>
    </row>
    <row r="35" spans="1:10" ht="20.100000000000001" customHeight="1" x14ac:dyDescent="0.3">
      <c r="A35" s="36">
        <v>6</v>
      </c>
      <c r="B35" s="37" t="s">
        <v>32</v>
      </c>
      <c r="C35" s="38">
        <v>0</v>
      </c>
      <c r="D35" s="39"/>
      <c r="E35" s="38">
        <f>C35*D35</f>
        <v>0</v>
      </c>
      <c r="F35" s="18">
        <v>0</v>
      </c>
      <c r="G35" s="18">
        <v>0</v>
      </c>
      <c r="H35" s="18">
        <f t="shared" ref="H35:H38" si="12">F35+G35</f>
        <v>0</v>
      </c>
      <c r="I35" s="6"/>
      <c r="J35" s="33" t="s">
        <v>33</v>
      </c>
    </row>
    <row r="36" spans="1:10" ht="20.100000000000001" customHeight="1" x14ac:dyDescent="0.3">
      <c r="A36" s="36"/>
      <c r="B36" s="37"/>
      <c r="C36" s="38"/>
      <c r="D36" s="39"/>
      <c r="E36" s="38"/>
      <c r="F36" s="18">
        <v>0</v>
      </c>
      <c r="G36" s="18">
        <v>0</v>
      </c>
      <c r="H36" s="18">
        <f t="shared" si="12"/>
        <v>0</v>
      </c>
      <c r="I36" s="6"/>
      <c r="J36" s="47"/>
    </row>
    <row r="37" spans="1:10" ht="20.100000000000001" customHeight="1" x14ac:dyDescent="0.3">
      <c r="A37" s="36"/>
      <c r="B37" s="37"/>
      <c r="C37" s="38"/>
      <c r="D37" s="39"/>
      <c r="E37" s="38"/>
      <c r="F37" s="18">
        <v>0</v>
      </c>
      <c r="G37" s="18">
        <v>0</v>
      </c>
      <c r="H37" s="18">
        <f t="shared" si="12"/>
        <v>0</v>
      </c>
      <c r="I37" s="6"/>
      <c r="J37" s="47"/>
    </row>
    <row r="38" spans="1:10" ht="20.100000000000001" customHeight="1" x14ac:dyDescent="0.3">
      <c r="A38" s="36"/>
      <c r="B38" s="37"/>
      <c r="C38" s="38"/>
      <c r="D38" s="39"/>
      <c r="E38" s="38"/>
      <c r="F38" s="18">
        <v>0</v>
      </c>
      <c r="G38" s="18">
        <v>0</v>
      </c>
      <c r="H38" s="18">
        <f t="shared" si="12"/>
        <v>0</v>
      </c>
      <c r="I38" s="6"/>
      <c r="J38" s="47"/>
    </row>
    <row r="39" spans="1:10" s="11" customFormat="1" ht="20.100000000000001" customHeight="1" x14ac:dyDescent="0.3">
      <c r="A39" s="7"/>
      <c r="B39" s="8" t="s">
        <v>34</v>
      </c>
      <c r="C39" s="9">
        <f t="shared" ref="C39:H39" si="13">SUM(C35)</f>
        <v>0</v>
      </c>
      <c r="D39" s="9">
        <f t="shared" si="13"/>
        <v>0</v>
      </c>
      <c r="E39" s="9">
        <f t="shared" si="13"/>
        <v>0</v>
      </c>
      <c r="F39" s="9">
        <f t="shared" si="13"/>
        <v>0</v>
      </c>
      <c r="G39" s="9">
        <f t="shared" si="13"/>
        <v>0</v>
      </c>
      <c r="H39" s="9">
        <f t="shared" si="13"/>
        <v>0</v>
      </c>
      <c r="I39" s="10"/>
      <c r="J39" s="48"/>
    </row>
    <row r="40" spans="1:10" ht="20.100000000000001" customHeight="1" x14ac:dyDescent="0.3">
      <c r="A40" s="36">
        <v>7</v>
      </c>
      <c r="B40" s="37" t="s">
        <v>35</v>
      </c>
      <c r="C40" s="38">
        <v>0</v>
      </c>
      <c r="D40" s="36"/>
      <c r="E40" s="38">
        <f>C40*D40</f>
        <v>0</v>
      </c>
      <c r="F40" s="18">
        <v>0</v>
      </c>
      <c r="G40" s="18">
        <v>0</v>
      </c>
      <c r="H40" s="18">
        <f t="shared" ref="H40:H43" si="14">F40+G40</f>
        <v>0</v>
      </c>
      <c r="I40" s="6"/>
      <c r="J40" s="49"/>
    </row>
    <row r="41" spans="1:10" ht="20.100000000000001" customHeight="1" x14ac:dyDescent="0.3">
      <c r="A41" s="36"/>
      <c r="B41" s="37"/>
      <c r="C41" s="38"/>
      <c r="D41" s="36"/>
      <c r="E41" s="38"/>
      <c r="F41" s="18">
        <v>0</v>
      </c>
      <c r="G41" s="18">
        <v>0</v>
      </c>
      <c r="H41" s="18">
        <f t="shared" si="14"/>
        <v>0</v>
      </c>
      <c r="I41" s="6"/>
      <c r="J41" s="50"/>
    </row>
    <row r="42" spans="1:10" ht="20.100000000000001" customHeight="1" x14ac:dyDescent="0.3">
      <c r="A42" s="36"/>
      <c r="B42" s="37"/>
      <c r="C42" s="38"/>
      <c r="D42" s="36"/>
      <c r="E42" s="38"/>
      <c r="F42" s="18">
        <v>0</v>
      </c>
      <c r="G42" s="18">
        <v>0</v>
      </c>
      <c r="H42" s="18">
        <f t="shared" si="14"/>
        <v>0</v>
      </c>
      <c r="I42" s="6"/>
      <c r="J42" s="50"/>
    </row>
    <row r="43" spans="1:10" ht="20.100000000000001" customHeight="1" x14ac:dyDescent="0.3">
      <c r="A43" s="36"/>
      <c r="B43" s="37"/>
      <c r="C43" s="38"/>
      <c r="D43" s="36"/>
      <c r="E43" s="38"/>
      <c r="F43" s="18">
        <v>0</v>
      </c>
      <c r="G43" s="18">
        <v>0</v>
      </c>
      <c r="H43" s="18">
        <f t="shared" si="14"/>
        <v>0</v>
      </c>
      <c r="I43" s="6"/>
      <c r="J43" s="50"/>
    </row>
    <row r="44" spans="1:10" s="11" customFormat="1" ht="20.100000000000001" customHeight="1" x14ac:dyDescent="0.3">
      <c r="A44" s="7"/>
      <c r="B44" s="8" t="s">
        <v>36</v>
      </c>
      <c r="C44" s="9">
        <f t="shared" ref="C44:H44" si="15">SUM(C40)</f>
        <v>0</v>
      </c>
      <c r="D44" s="9">
        <f t="shared" si="15"/>
        <v>0</v>
      </c>
      <c r="E44" s="9">
        <f t="shared" si="15"/>
        <v>0</v>
      </c>
      <c r="F44" s="9">
        <f t="shared" si="15"/>
        <v>0</v>
      </c>
      <c r="G44" s="9">
        <f t="shared" si="15"/>
        <v>0</v>
      </c>
      <c r="H44" s="9">
        <f t="shared" si="15"/>
        <v>0</v>
      </c>
      <c r="I44" s="10"/>
      <c r="J44" s="51"/>
    </row>
    <row r="45" spans="1:10" ht="20.100000000000001" customHeight="1" x14ac:dyDescent="0.3">
      <c r="A45" s="36">
        <v>8</v>
      </c>
      <c r="B45" s="37" t="s">
        <v>37</v>
      </c>
      <c r="C45" s="38">
        <v>0</v>
      </c>
      <c r="D45" s="39"/>
      <c r="E45" s="38">
        <f>C45*D45</f>
        <v>0</v>
      </c>
      <c r="F45" s="18">
        <v>0</v>
      </c>
      <c r="G45" s="18">
        <v>0</v>
      </c>
      <c r="H45" s="18">
        <f t="shared" ref="H45:H50" si="16">F45+G45</f>
        <v>0</v>
      </c>
      <c r="I45" s="6"/>
      <c r="J45" s="46" t="s">
        <v>38</v>
      </c>
    </row>
    <row r="46" spans="1:10" ht="20.100000000000001" customHeight="1" x14ac:dyDescent="0.3">
      <c r="A46" s="36"/>
      <c r="B46" s="37"/>
      <c r="C46" s="38"/>
      <c r="D46" s="39"/>
      <c r="E46" s="38"/>
      <c r="F46" s="18">
        <v>0</v>
      </c>
      <c r="G46" s="18">
        <v>0</v>
      </c>
      <c r="H46" s="18">
        <f t="shared" si="16"/>
        <v>0</v>
      </c>
      <c r="I46" s="6"/>
      <c r="J46" s="47"/>
    </row>
    <row r="47" spans="1:10" s="11" customFormat="1" ht="20.100000000000001" customHeight="1" x14ac:dyDescent="0.3">
      <c r="A47" s="7"/>
      <c r="B47" s="8" t="s">
        <v>39</v>
      </c>
      <c r="C47" s="9">
        <f t="shared" ref="C47:H47" si="17">SUM(C45)</f>
        <v>0</v>
      </c>
      <c r="D47" s="9">
        <f t="shared" si="17"/>
        <v>0</v>
      </c>
      <c r="E47" s="9">
        <f t="shared" si="17"/>
        <v>0</v>
      </c>
      <c r="F47" s="9">
        <f t="shared" si="17"/>
        <v>0</v>
      </c>
      <c r="G47" s="9">
        <f t="shared" si="17"/>
        <v>0</v>
      </c>
      <c r="H47" s="9">
        <f t="shared" si="17"/>
        <v>0</v>
      </c>
      <c r="I47" s="10"/>
      <c r="J47" s="48"/>
    </row>
    <row r="48" spans="1:10" ht="20.100000000000001" customHeight="1" x14ac:dyDescent="0.3">
      <c r="A48" s="36">
        <v>9</v>
      </c>
      <c r="B48" s="37" t="s">
        <v>40</v>
      </c>
      <c r="C48" s="38">
        <v>0</v>
      </c>
      <c r="D48" s="39"/>
      <c r="E48" s="38">
        <f>C48*D48</f>
        <v>0</v>
      </c>
      <c r="F48" s="18">
        <v>0</v>
      </c>
      <c r="G48" s="18">
        <v>0</v>
      </c>
      <c r="H48" s="18">
        <f t="shared" si="16"/>
        <v>0</v>
      </c>
      <c r="I48" s="6"/>
      <c r="J48" s="33" t="s">
        <v>41</v>
      </c>
    </row>
    <row r="49" spans="1:11" ht="20.100000000000001" customHeight="1" x14ac:dyDescent="0.3">
      <c r="A49" s="36"/>
      <c r="B49" s="37"/>
      <c r="C49" s="38"/>
      <c r="D49" s="39"/>
      <c r="E49" s="38"/>
      <c r="F49" s="18">
        <v>0</v>
      </c>
      <c r="G49" s="18">
        <v>0</v>
      </c>
      <c r="H49" s="18">
        <f t="shared" si="16"/>
        <v>0</v>
      </c>
      <c r="I49" s="6"/>
      <c r="J49" s="34"/>
    </row>
    <row r="50" spans="1:11" ht="20.100000000000001" customHeight="1" x14ac:dyDescent="0.3">
      <c r="A50" s="36"/>
      <c r="B50" s="37"/>
      <c r="C50" s="38"/>
      <c r="D50" s="39"/>
      <c r="E50" s="38"/>
      <c r="F50" s="18">
        <v>0</v>
      </c>
      <c r="G50" s="18">
        <v>0</v>
      </c>
      <c r="H50" s="18">
        <f t="shared" si="16"/>
        <v>0</v>
      </c>
      <c r="I50" s="6"/>
      <c r="J50" s="34"/>
    </row>
    <row r="51" spans="1:11" s="11" customFormat="1" ht="20.100000000000001" customHeight="1" x14ac:dyDescent="0.3">
      <c r="A51" s="7"/>
      <c r="B51" s="8" t="s">
        <v>42</v>
      </c>
      <c r="C51" s="9">
        <f t="shared" ref="C51:H51" si="18">SUM(C48)</f>
        <v>0</v>
      </c>
      <c r="D51" s="9">
        <f t="shared" si="18"/>
        <v>0</v>
      </c>
      <c r="E51" s="9">
        <f t="shared" si="18"/>
        <v>0</v>
      </c>
      <c r="F51" s="9">
        <f t="shared" si="18"/>
        <v>0</v>
      </c>
      <c r="G51" s="9">
        <f t="shared" si="18"/>
        <v>0</v>
      </c>
      <c r="H51" s="9">
        <f t="shared" si="18"/>
        <v>0</v>
      </c>
      <c r="I51" s="10"/>
      <c r="J51" s="35"/>
    </row>
    <row r="52" spans="1:11" ht="20.100000000000001" customHeight="1" x14ac:dyDescent="0.3">
      <c r="A52" s="40">
        <v>10</v>
      </c>
      <c r="B52" s="37" t="s">
        <v>1</v>
      </c>
      <c r="C52" s="38">
        <f>5000+10000+30000</f>
        <v>45000</v>
      </c>
      <c r="D52" s="39">
        <v>1</v>
      </c>
      <c r="E52" s="38">
        <f>C52*D52</f>
        <v>45000</v>
      </c>
      <c r="F52" s="18">
        <v>0</v>
      </c>
      <c r="G52" s="18">
        <v>759.1</v>
      </c>
      <c r="H52" s="60">
        <f t="shared" ref="H52:H56" si="19">F52+G52</f>
        <v>759.1</v>
      </c>
      <c r="I52" s="6" t="s">
        <v>56</v>
      </c>
      <c r="J52" s="49"/>
      <c r="K52" s="22" t="s">
        <v>69</v>
      </c>
    </row>
    <row r="53" spans="1:11" ht="19.5" customHeight="1" x14ac:dyDescent="0.3">
      <c r="A53" s="52"/>
      <c r="B53" s="37"/>
      <c r="C53" s="38"/>
      <c r="D53" s="39"/>
      <c r="E53" s="38"/>
      <c r="F53" s="18">
        <v>0</v>
      </c>
      <c r="G53" s="18">
        <v>5061.55</v>
      </c>
      <c r="H53" s="60">
        <f>F53+G53</f>
        <v>5061.55</v>
      </c>
      <c r="I53" s="6" t="s">
        <v>56</v>
      </c>
      <c r="J53" s="50"/>
      <c r="K53" s="22" t="s">
        <v>68</v>
      </c>
    </row>
    <row r="54" spans="1:11" ht="19.5" customHeight="1" x14ac:dyDescent="0.3">
      <c r="A54" s="52"/>
      <c r="B54" s="37"/>
      <c r="C54" s="38"/>
      <c r="D54" s="39"/>
      <c r="E54" s="38"/>
      <c r="F54" s="20">
        <v>0</v>
      </c>
      <c r="G54" s="20">
        <v>99</v>
      </c>
      <c r="H54" s="60">
        <f t="shared" ref="H54:H55" si="20">F54+G54</f>
        <v>99</v>
      </c>
      <c r="I54" s="6" t="s">
        <v>64</v>
      </c>
      <c r="J54" s="50"/>
      <c r="K54" t="s">
        <v>70</v>
      </c>
    </row>
    <row r="55" spans="1:11" ht="19.5" customHeight="1" x14ac:dyDescent="0.3">
      <c r="A55" s="52"/>
      <c r="B55" s="37"/>
      <c r="C55" s="38"/>
      <c r="D55" s="39"/>
      <c r="E55" s="38"/>
      <c r="F55" s="24">
        <v>171</v>
      </c>
      <c r="G55" s="24">
        <v>0</v>
      </c>
      <c r="H55" s="60">
        <f t="shared" si="20"/>
        <v>171</v>
      </c>
      <c r="I55" s="6" t="s">
        <v>57</v>
      </c>
      <c r="J55" s="50"/>
    </row>
    <row r="56" spans="1:11" ht="19.5" customHeight="1" x14ac:dyDescent="0.3">
      <c r="A56" s="52"/>
      <c r="B56" s="37"/>
      <c r="C56" s="38"/>
      <c r="D56" s="39"/>
      <c r="E56" s="38"/>
      <c r="F56" s="18">
        <v>232</v>
      </c>
      <c r="G56" s="18">
        <v>0</v>
      </c>
      <c r="H56" s="60">
        <f t="shared" si="19"/>
        <v>232</v>
      </c>
      <c r="I56" s="6" t="s">
        <v>57</v>
      </c>
      <c r="J56" s="50"/>
    </row>
    <row r="57" spans="1:11" s="11" customFormat="1" ht="20.100000000000001" customHeight="1" x14ac:dyDescent="0.3">
      <c r="A57" s="7"/>
      <c r="B57" s="8" t="s">
        <v>43</v>
      </c>
      <c r="C57" s="9">
        <f t="shared" ref="C57:E57" si="21">SUM(C52)</f>
        <v>45000</v>
      </c>
      <c r="D57" s="9">
        <f t="shared" si="21"/>
        <v>1</v>
      </c>
      <c r="E57" s="9">
        <f t="shared" si="21"/>
        <v>45000</v>
      </c>
      <c r="F57" s="9">
        <f>SUM(F52:F56)</f>
        <v>403</v>
      </c>
      <c r="G57" s="9">
        <f>SUM(G52:G56)</f>
        <v>5919.6500000000005</v>
      </c>
      <c r="H57" s="9">
        <f>SUM(H52:H56)</f>
        <v>6322.6500000000005</v>
      </c>
      <c r="I57" s="10"/>
      <c r="J57" s="51"/>
    </row>
    <row r="58" spans="1:11" ht="20.100000000000001" customHeight="1" x14ac:dyDescent="0.3">
      <c r="A58" s="7"/>
      <c r="B58" s="8" t="s">
        <v>2</v>
      </c>
      <c r="C58" s="9">
        <f t="shared" ref="C58:H58" si="22">SUM(C57,C51,C47,C44,C39,C34,C31,C25,C21,C18)</f>
        <v>45000</v>
      </c>
      <c r="D58" s="9">
        <f t="shared" si="22"/>
        <v>1</v>
      </c>
      <c r="E58" s="9">
        <f t="shared" si="22"/>
        <v>45000</v>
      </c>
      <c r="F58" s="9">
        <f t="shared" si="22"/>
        <v>40974.770000000004</v>
      </c>
      <c r="G58" s="9">
        <f t="shared" si="22"/>
        <v>6314.55</v>
      </c>
      <c r="H58" s="9">
        <f t="shared" si="22"/>
        <v>47289.32</v>
      </c>
      <c r="I58" s="10"/>
      <c r="J58" s="12"/>
    </row>
    <row r="59" spans="1:11" ht="20.100000000000001" customHeight="1" x14ac:dyDescent="0.3"/>
    <row r="60" spans="1:11" ht="20.100000000000001" customHeight="1" x14ac:dyDescent="0.3"/>
    <row r="61" spans="1:11" ht="20.100000000000001" customHeight="1" x14ac:dyDescent="0.3"/>
    <row r="62" spans="1:11" ht="20.100000000000001" customHeight="1" x14ac:dyDescent="0.3">
      <c r="A62" s="55" t="s">
        <v>44</v>
      </c>
      <c r="B62" s="56"/>
      <c r="C62" s="57" t="s">
        <v>45</v>
      </c>
      <c r="D62" s="57"/>
      <c r="E62" s="57" t="s">
        <v>46</v>
      </c>
      <c r="F62" s="57"/>
      <c r="G62" s="57" t="s">
        <v>47</v>
      </c>
      <c r="H62" s="57"/>
      <c r="I62" s="13" t="s">
        <v>48</v>
      </c>
    </row>
    <row r="63" spans="1:11" ht="20.100000000000001" customHeight="1" x14ac:dyDescent="0.3">
      <c r="A63" s="58">
        <f>E58</f>
        <v>45000</v>
      </c>
      <c r="B63" s="59"/>
      <c r="C63" s="59">
        <f>H58</f>
        <v>47289.32</v>
      </c>
      <c r="D63" s="59"/>
      <c r="E63" s="59">
        <f>F58</f>
        <v>40974.770000000004</v>
      </c>
      <c r="F63" s="59"/>
      <c r="G63" s="59">
        <f>G58</f>
        <v>6314.55</v>
      </c>
      <c r="H63" s="59"/>
      <c r="I63" s="14">
        <f>A63-C63</f>
        <v>-2289.3199999999997</v>
      </c>
    </row>
    <row r="64" spans="1:11" ht="20.100000000000001" customHeight="1" x14ac:dyDescent="0.3"/>
    <row r="65" spans="1:7" ht="17.649999999999999" x14ac:dyDescent="0.3">
      <c r="A65" s="27" t="s">
        <v>49</v>
      </c>
      <c r="B65" s="15"/>
      <c r="C65" s="53" t="s">
        <v>3</v>
      </c>
      <c r="D65" s="15"/>
      <c r="E65" s="54" t="s">
        <v>50</v>
      </c>
      <c r="F65" s="15"/>
      <c r="G65" s="54" t="s">
        <v>4</v>
      </c>
    </row>
    <row r="66" spans="1:7" ht="17.649999999999999" x14ac:dyDescent="0.3">
      <c r="A66" s="27"/>
      <c r="B66" s="15"/>
      <c r="C66" s="53"/>
      <c r="D66" s="15"/>
      <c r="E66" s="54"/>
      <c r="F66" s="15"/>
      <c r="G66" s="54"/>
    </row>
  </sheetData>
  <mergeCells count="80">
    <mergeCell ref="A65:A66"/>
    <mergeCell ref="C65:C66"/>
    <mergeCell ref="E65:E66"/>
    <mergeCell ref="G65:G66"/>
    <mergeCell ref="A62:B62"/>
    <mergeCell ref="C62:D62"/>
    <mergeCell ref="E62:F62"/>
    <mergeCell ref="G62:H62"/>
    <mergeCell ref="A63:B63"/>
    <mergeCell ref="C63:D63"/>
    <mergeCell ref="E63:F63"/>
    <mergeCell ref="G63:H63"/>
    <mergeCell ref="J52:J57"/>
    <mergeCell ref="A48:A50"/>
    <mergeCell ref="B48:B50"/>
    <mergeCell ref="C48:C50"/>
    <mergeCell ref="D48:D50"/>
    <mergeCell ref="E48:E50"/>
    <mergeCell ref="J48:J51"/>
    <mergeCell ref="A52:A56"/>
    <mergeCell ref="B52:B56"/>
    <mergeCell ref="C52:C56"/>
    <mergeCell ref="D52:D56"/>
    <mergeCell ref="E52:E56"/>
    <mergeCell ref="J45:J47"/>
    <mergeCell ref="A40:A43"/>
    <mergeCell ref="B40:B43"/>
    <mergeCell ref="C40:C43"/>
    <mergeCell ref="D40:D43"/>
    <mergeCell ref="E40:E43"/>
    <mergeCell ref="J40:J44"/>
    <mergeCell ref="A45:A46"/>
    <mergeCell ref="B45:B46"/>
    <mergeCell ref="C45:C46"/>
    <mergeCell ref="D45:D46"/>
    <mergeCell ref="E45:E46"/>
    <mergeCell ref="J35:J39"/>
    <mergeCell ref="A32:A33"/>
    <mergeCell ref="B32:B33"/>
    <mergeCell ref="C32:C33"/>
    <mergeCell ref="D32:D33"/>
    <mergeCell ref="E32:E33"/>
    <mergeCell ref="J32:J34"/>
    <mergeCell ref="A35:A38"/>
    <mergeCell ref="B35:B38"/>
    <mergeCell ref="C35:C38"/>
    <mergeCell ref="D35:D38"/>
    <mergeCell ref="E35:E38"/>
    <mergeCell ref="J26:J31"/>
    <mergeCell ref="A22:A24"/>
    <mergeCell ref="B22:B24"/>
    <mergeCell ref="C22:C24"/>
    <mergeCell ref="D22:D24"/>
    <mergeCell ref="E22:E24"/>
    <mergeCell ref="J22:J25"/>
    <mergeCell ref="A26:A30"/>
    <mergeCell ref="B26:B30"/>
    <mergeCell ref="C26:C30"/>
    <mergeCell ref="D26:D30"/>
    <mergeCell ref="E26:E30"/>
    <mergeCell ref="J19:J21"/>
    <mergeCell ref="A8:A17"/>
    <mergeCell ref="B8:B17"/>
    <mergeCell ref="C8:C17"/>
    <mergeCell ref="D8:D17"/>
    <mergeCell ref="E8:E17"/>
    <mergeCell ref="J8:J18"/>
    <mergeCell ref="A19:A20"/>
    <mergeCell ref="B19:B20"/>
    <mergeCell ref="C19:C20"/>
    <mergeCell ref="D19:D20"/>
    <mergeCell ref="E19:E20"/>
    <mergeCell ref="C2:H2"/>
    <mergeCell ref="G4:I5"/>
    <mergeCell ref="J4:J5"/>
    <mergeCell ref="A6:A7"/>
    <mergeCell ref="B6:B7"/>
    <mergeCell ref="C6:E6"/>
    <mergeCell ref="F6:I6"/>
    <mergeCell ref="J6:J7"/>
  </mergeCells>
  <phoneticPr fontId="11" type="noConversion"/>
  <pageMargins left="0.39370078740157483" right="0.39370078740157483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借款报销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2022-03-01T12:48:27Z</cp:lastPrinted>
  <dcterms:created xsi:type="dcterms:W3CDTF">2014-04-15T08:52:00Z</dcterms:created>
  <dcterms:modified xsi:type="dcterms:W3CDTF">2022-03-01T12:48:28Z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