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CWW\Desktop\"/>
    </mc:Choice>
  </mc:AlternateContent>
  <xr:revisionPtr revIDLastSave="0" documentId="13_ncr:1_{BB23B552-85EE-4DD9-ADDE-2B80A06AC57C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8" i="2" l="1"/>
  <c r="J42" i="2"/>
  <c r="J41" i="2"/>
  <c r="F41" i="2"/>
  <c r="J40" i="2"/>
  <c r="F40" i="2"/>
  <c r="J39" i="2"/>
  <c r="F39" i="2"/>
  <c r="I29" i="2"/>
  <c r="G32" i="2" s="1"/>
  <c r="H29" i="2"/>
  <c r="B32" i="2" s="1"/>
  <c r="K32" i="2" s="1"/>
  <c r="G28" i="2"/>
  <c r="G29" i="2" s="1"/>
  <c r="H83" i="3"/>
  <c r="G83" i="3"/>
  <c r="G84" i="3" s="1"/>
  <c r="G89" i="3" s="1"/>
  <c r="F83" i="3"/>
  <c r="F84" i="3" s="1"/>
  <c r="E89" i="3" s="1"/>
  <c r="E83" i="3"/>
  <c r="D83" i="3"/>
  <c r="D84" i="3" s="1"/>
  <c r="C83" i="3"/>
  <c r="C84" i="3" s="1"/>
  <c r="G81" i="3"/>
  <c r="F81" i="3"/>
  <c r="E81" i="3"/>
  <c r="D81" i="3"/>
  <c r="C81" i="3"/>
  <c r="H80" i="3"/>
  <c r="H79" i="3"/>
  <c r="H78" i="3"/>
  <c r="H81" i="3" s="1"/>
  <c r="E78" i="3"/>
  <c r="H77" i="3"/>
  <c r="G77" i="3"/>
  <c r="F77" i="3"/>
  <c r="D77" i="3"/>
  <c r="C77" i="3"/>
  <c r="H76" i="3"/>
  <c r="H75" i="3"/>
  <c r="E75" i="3"/>
  <c r="E77" i="3" s="1"/>
  <c r="G74" i="3"/>
  <c r="F74" i="3"/>
  <c r="E74" i="3"/>
  <c r="D74" i="3"/>
  <c r="C74" i="3"/>
  <c r="H73" i="3"/>
  <c r="H72" i="3"/>
  <c r="H71" i="3"/>
  <c r="H70" i="3"/>
  <c r="H74" i="3" s="1"/>
  <c r="E70" i="3"/>
  <c r="G69" i="3"/>
  <c r="F69" i="3"/>
  <c r="D69" i="3"/>
  <c r="C69" i="3"/>
  <c r="H68" i="3"/>
  <c r="H67" i="3"/>
  <c r="H66" i="3"/>
  <c r="H65" i="3"/>
  <c r="H69" i="3" s="1"/>
  <c r="E65" i="3"/>
  <c r="E69" i="3" s="1"/>
  <c r="F64" i="3"/>
  <c r="E64" i="3"/>
  <c r="D64" i="3"/>
  <c r="C64" i="3"/>
  <c r="H54" i="3"/>
  <c r="H31" i="3"/>
  <c r="H64" i="3" s="1"/>
  <c r="G30" i="3"/>
  <c r="F30" i="3"/>
  <c r="E30" i="3"/>
  <c r="D30" i="3"/>
  <c r="C30" i="3"/>
  <c r="H27" i="3"/>
  <c r="H22" i="3"/>
  <c r="H30" i="3" s="1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H84" i="3" s="1"/>
  <c r="C89" i="3" s="1"/>
  <c r="E8" i="3"/>
  <c r="E13" i="3" s="1"/>
  <c r="E84" i="3" l="1"/>
  <c r="I89" i="3" s="1"/>
</calcChain>
</file>

<file path=xl/sharedStrings.xml><?xml version="1.0" encoding="utf-8"?>
<sst xmlns="http://schemas.openxmlformats.org/spreadsheetml/2006/main" count="177" uniqueCount="140">
  <si>
    <t>【借款报销单】</t>
  </si>
  <si>
    <t>团号：HMOA-190708-SXY601</t>
  </si>
  <si>
    <t>会议日期：2018.7.11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</si>
  <si>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</si>
  <si>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</si>
  <si>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</si>
  <si>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</si>
  <si>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</si>
  <si>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</si>
  <si>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</si>
  <si>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</si>
  <si>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</si>
  <si>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</si>
  <si>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</si>
  <si>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</si>
  <si>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</si>
  <si>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</si>
  <si>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</si>
  <si>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</si>
  <si>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</si>
  <si>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</si>
  <si>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</si>
  <si>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</si>
  <si>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</si>
  <si>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</si>
  <si>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7.10大蓉和中餐 霍庆革一行人餐费</t>
  </si>
  <si>
    <t>需提供刷卡联、菜单（小票）</t>
  </si>
  <si>
    <t>7.10冒椒火辣  霍庆革餐费</t>
  </si>
  <si>
    <t>7.11大蓉和 会前施总、王总及陪同人晚餐</t>
  </si>
  <si>
    <t>7.11转转会晚餐6桌</t>
  </si>
  <si>
    <t>7.12顺兴茶馆中餐4桌</t>
  </si>
  <si>
    <t>7.12肯德基，施总、王总及陪同人中午餐费</t>
  </si>
  <si>
    <t>7.10 霍庆革一行人餐费 餐费</t>
  </si>
  <si>
    <t>7.10 霍庆革 餐费</t>
  </si>
  <si>
    <t>活动餐费合计</t>
  </si>
  <si>
    <t>现地采买费用</t>
  </si>
  <si>
    <t>小罐茶叶×2（京东）</t>
  </si>
  <si>
    <t>尽量提供可用的原始发票，发票项目不可用的，且开票需要加收税点的可以不提供原始发票。网上交易均需提供交易截图。</t>
  </si>
  <si>
    <t>竹叶青茶叶×5（京东）</t>
  </si>
  <si>
    <t>洁柔 手帕纸6片×30包（京东）</t>
  </si>
  <si>
    <t>维达湿巾2×5包（京东）</t>
  </si>
  <si>
    <t>维达纸巾8×3盒（京东）</t>
  </si>
  <si>
    <t>返现金额（京东）</t>
  </si>
  <si>
    <t>维达湿纸巾 2×5包 （京东）</t>
  </si>
  <si>
    <t>维达纸巾 7×3盒（京东）</t>
  </si>
  <si>
    <t>小米充电宝×5（京东）</t>
  </si>
  <si>
    <t>南孚电池1盒（京东）</t>
  </si>
  <si>
    <t>周黑鸭 鸭脖×3包（京东）</t>
  </si>
  <si>
    <t>梳打饼干×2包（京东）</t>
  </si>
  <si>
    <t>周黑鸭 鸭胗×3包（京东）</t>
  </si>
  <si>
    <t>绿箭口香糖×10个（京东）</t>
  </si>
  <si>
    <t>三胖蛋 大瓜子1×6盒（京东）</t>
  </si>
  <si>
    <t>天喔 话梅×2盒（京东）</t>
  </si>
  <si>
    <t>数据线×5（京东）</t>
  </si>
  <si>
    <t>巴黎水×1箱（京东）</t>
  </si>
  <si>
    <t>百岁山 矿泉水×3箱（京东）</t>
  </si>
  <si>
    <t>百岁山 矿泉水×4箱（京东）</t>
  </si>
  <si>
    <t>唯他可可 椰子水×1（京东）</t>
  </si>
  <si>
    <t>姚记扑克牌 1×10副（京东）</t>
  </si>
  <si>
    <t>银行卡付款优惠（京东）</t>
  </si>
  <si>
    <t>雪花啤酒 144瓶（当地）</t>
  </si>
  <si>
    <t>中华软壳3×10包（当地）</t>
  </si>
  <si>
    <t>中华软壳1×10包（当地）</t>
  </si>
  <si>
    <t>话梅×2（当地）</t>
  </si>
  <si>
    <t>馅饼×5（当地）</t>
  </si>
  <si>
    <t>椰奶×6（当地）</t>
  </si>
  <si>
    <t>腊肉×4（当地）</t>
  </si>
  <si>
    <t>高跟鞋（霍庆革）</t>
  </si>
  <si>
    <t>汽油费（霍庆革）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</si>
  <si>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</si>
  <si>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</si>
  <si>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</si>
  <si>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</si>
  <si>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</si>
  <si>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</si>
  <si>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</si>
  <si>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</si>
  <si>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</si>
  <si>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</si>
  <si>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</si>
  <si>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</si>
  <si>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</si>
  <si>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</si>
  <si>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</si>
  <si>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</si>
  <si>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</si>
  <si>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</si>
  <si>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</si>
  <si>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</si>
  <si>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</si>
  <si>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</si>
  <si>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</si>
  <si>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</si>
  <si>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</si>
  <si>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</si>
  <si>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张羽</t>
  </si>
  <si>
    <t>职位:</t>
  </si>
  <si>
    <t>助理</t>
  </si>
  <si>
    <t>发生地:</t>
  </si>
  <si>
    <t>上海、成都</t>
  </si>
  <si>
    <t>部门:</t>
  </si>
  <si>
    <t>人事行政部</t>
  </si>
  <si>
    <t>发生日期:</t>
  </si>
  <si>
    <t>报销日期:</t>
  </si>
  <si>
    <t>团号:</t>
  </si>
  <si>
    <t>HMOA-190708-SXY601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</si>
  <si>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</si>
  <si>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</si>
  <si>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</si>
  <si>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</si>
  <si>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</si>
  <si>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</si>
  <si>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</si>
  <si>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住宿费</t>
  </si>
  <si>
    <t>7.9-7.10 张羽、于畅两晚房费</t>
  </si>
  <si>
    <t>市内交通（打车）</t>
  </si>
  <si>
    <t>7.8 家-机场</t>
  </si>
  <si>
    <t>7.11 大魔方-转转会</t>
  </si>
  <si>
    <t>7.11转转会-大魔方</t>
  </si>
  <si>
    <t>7.10 假日酒店-机场（接机）</t>
  </si>
  <si>
    <t>7.17 机场-家</t>
  </si>
  <si>
    <t>餐费</t>
  </si>
  <si>
    <t>7.8餐费（张羽、于畅）</t>
  </si>
  <si>
    <t>7.11餐费（张羽、于畅）</t>
  </si>
  <si>
    <t>7.14餐费（张羽、于畅）</t>
  </si>
  <si>
    <t>7.13餐费（张羽、于畅）</t>
  </si>
  <si>
    <t>7.9餐费（张羽、于畅）</t>
  </si>
  <si>
    <t>其他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</si>
  <si>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</si>
  <si>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</si>
  <si>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</si>
  <si>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</si>
  <si>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</si>
  <si>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</si>
  <si>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</si>
  <si>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</si>
  <si>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</si>
  <si>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成都</t>
  </si>
  <si>
    <t>7.8-7.12</t>
  </si>
  <si>
    <t>7.13-7.14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</si>
</sst>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#,##0.00_ "/>
    <numFmt numFmtId="179" formatCode="#,##0.00;[Red]#,##0.00"/>
    <numFmt numFmtId="180" formatCode="0.00_);[Red]\(0.00\)"/>
    <numFmt numFmtId="181" formatCode="0.00_ "/>
  </numFmts>
  <fonts count="14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1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6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1" fontId="8" fillId="6" borderId="8" xfId="0" applyNumberFormat="1" applyFont="1" applyFill="1" applyBorder="1" applyAlignment="1">
      <alignment horizontal="center" vertical="center"/>
    </xf>
    <xf numFmtId="181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40" fontId="7" fillId="8" borderId="8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81" fontId="9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8" fillId="6" borderId="8" xfId="0" applyNumberFormat="1" applyFont="1" applyFill="1" applyBorder="1" applyAlignment="1">
      <alignment horizontal="center" vertical="center"/>
    </xf>
    <xf numFmtId="181" fontId="8" fillId="7" borderId="8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28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1285" y="19050"/>
          <a:ext cx="132524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91"/>
  <sheetViews>
    <sheetView tabSelected="1" topLeftCell="A76" workbookViewId="0">
      <selection activeCell="C89" sqref="C89:D89"/>
    </sheetView>
  </sheetViews>
  <sheetFormatPr defaultColWidth="8.86328125" defaultRowHeight="21" customHeight="1"/>
  <cols>
    <col min="1" max="1" width="8.86328125" style="34"/>
    <col min="2" max="2" width="16.59765625" customWidth="1"/>
    <col min="3" max="3" width="13.1328125" style="35" customWidth="1"/>
    <col min="4" max="4" width="8.86328125" style="34"/>
    <col min="5" max="5" width="13.1328125" style="34" customWidth="1"/>
    <col min="6" max="6" width="9.46484375"/>
    <col min="8" max="8" width="9.46484375"/>
    <col min="9" max="9" width="24.86328125" customWidth="1"/>
    <col min="10" max="10" width="39.46484375" customWidth="1"/>
  </cols>
  <sheetData>
    <row r="2" spans="1:12" ht="21" customHeight="1">
      <c r="C2" s="62" t="s">
        <v>0</v>
      </c>
      <c r="D2" s="62"/>
      <c r="E2" s="62"/>
      <c r="F2" s="62"/>
      <c r="G2" s="62"/>
      <c r="H2" s="62"/>
      <c r="I2" s="49"/>
      <c r="J2" s="49"/>
      <c r="K2" s="49"/>
      <c r="L2" s="49"/>
    </row>
    <row r="4" spans="1:12" ht="21" customHeight="1">
      <c r="H4" s="84" t="s">
        <v>1</v>
      </c>
      <c r="I4" s="84"/>
      <c r="J4" s="84" t="s">
        <v>2</v>
      </c>
    </row>
    <row r="5" spans="1:12" ht="21" customHeight="1">
      <c r="H5" s="85"/>
      <c r="I5" s="85"/>
      <c r="J5" s="85"/>
    </row>
    <row r="6" spans="1:12" ht="21" customHeight="1">
      <c r="A6" s="70" t="s">
        <v>3</v>
      </c>
      <c r="B6" s="75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75" t="s">
        <v>7</v>
      </c>
    </row>
    <row r="7" spans="1:12" ht="21" customHeight="1">
      <c r="A7" s="70"/>
      <c r="B7" s="75"/>
      <c r="C7" s="38" t="s">
        <v>8</v>
      </c>
      <c r="D7" s="39" t="s">
        <v>9</v>
      </c>
      <c r="E7" s="36" t="s">
        <v>10</v>
      </c>
      <c r="F7" s="37" t="s">
        <v>11</v>
      </c>
      <c r="G7" s="37" t="s">
        <v>12</v>
      </c>
      <c r="H7" s="37" t="s">
        <v>13</v>
      </c>
      <c r="I7" s="37" t="s">
        <v>14</v>
      </c>
      <c r="J7" s="75"/>
    </row>
    <row r="8" spans="1:12" ht="21" customHeight="1">
      <c r="A8" s="71">
        <v>1</v>
      </c>
      <c r="B8" s="76" t="s">
        <v>15</v>
      </c>
      <c r="C8" s="80">
        <v>0</v>
      </c>
      <c r="D8" s="71">
        <v>0</v>
      </c>
      <c r="E8" s="83">
        <f>C8*D8</f>
        <v>0</v>
      </c>
      <c r="F8" s="42">
        <v>0</v>
      </c>
      <c r="G8" s="42">
        <v>0</v>
      </c>
      <c r="H8" s="42">
        <f>F8+G8</f>
        <v>0</v>
      </c>
      <c r="I8" s="50"/>
      <c r="J8" s="86" t="s">
        <v>16</v>
      </c>
    </row>
    <row r="9" spans="1:12" ht="21" customHeight="1">
      <c r="A9" s="71"/>
      <c r="B9" s="76"/>
      <c r="C9" s="80"/>
      <c r="D9" s="71"/>
      <c r="E9" s="83"/>
      <c r="F9" s="42">
        <v>0</v>
      </c>
      <c r="G9" s="42">
        <v>0</v>
      </c>
      <c r="H9" s="42">
        <f>F9+G9</f>
        <v>0</v>
      </c>
      <c r="I9" s="50"/>
      <c r="J9" s="87"/>
    </row>
    <row r="10" spans="1:12" ht="21" customHeight="1">
      <c r="A10" s="71"/>
      <c r="B10" s="76"/>
      <c r="C10" s="80"/>
      <c r="D10" s="71"/>
      <c r="E10" s="83"/>
      <c r="F10" s="42">
        <v>0</v>
      </c>
      <c r="G10" s="42">
        <v>0</v>
      </c>
      <c r="H10" s="42">
        <f>F10+G10</f>
        <v>0</v>
      </c>
      <c r="I10" s="50"/>
      <c r="J10" s="87"/>
    </row>
    <row r="11" spans="1:12" ht="21" customHeight="1">
      <c r="A11" s="71"/>
      <c r="B11" s="76"/>
      <c r="C11" s="80"/>
      <c r="D11" s="71"/>
      <c r="E11" s="83"/>
      <c r="F11" s="42">
        <v>0</v>
      </c>
      <c r="G11" s="42">
        <v>0</v>
      </c>
      <c r="H11" s="42">
        <f>F11+G11</f>
        <v>0</v>
      </c>
      <c r="I11" s="50"/>
      <c r="J11" s="87"/>
    </row>
    <row r="12" spans="1:12" ht="21" customHeight="1">
      <c r="A12" s="71"/>
      <c r="B12" s="76"/>
      <c r="C12" s="80"/>
      <c r="D12" s="71"/>
      <c r="E12" s="83"/>
      <c r="F12" s="42">
        <v>0</v>
      </c>
      <c r="G12" s="42">
        <v>0</v>
      </c>
      <c r="H12" s="42">
        <f>F12+G12</f>
        <v>0</v>
      </c>
      <c r="I12" s="50"/>
      <c r="J12" s="87"/>
    </row>
    <row r="13" spans="1:12" s="33" customFormat="1" ht="21" customHeight="1">
      <c r="A13" s="44"/>
      <c r="B13" s="45" t="s">
        <v>17</v>
      </c>
      <c r="C13" s="46">
        <f>SUM(C8)</f>
        <v>0</v>
      </c>
      <c r="D13" s="47">
        <f>SUM(D8)</f>
        <v>0</v>
      </c>
      <c r="E13" s="47">
        <f>SUM(E8)</f>
        <v>0</v>
      </c>
      <c r="F13" s="46">
        <f>SUM(F8:F12)</f>
        <v>0</v>
      </c>
      <c r="G13" s="46">
        <f t="shared" ref="G13:H13" si="0">SUM(G8:G12)</f>
        <v>0</v>
      </c>
      <c r="H13" s="46">
        <f t="shared" si="0"/>
        <v>0</v>
      </c>
      <c r="I13" s="53"/>
      <c r="J13" s="88"/>
    </row>
    <row r="14" spans="1:12" ht="21" customHeight="1">
      <c r="A14" s="72">
        <v>2</v>
      </c>
      <c r="B14" s="77" t="s">
        <v>18</v>
      </c>
      <c r="C14" s="81">
        <v>0</v>
      </c>
      <c r="D14" s="72">
        <v>0</v>
      </c>
      <c r="E14" s="81">
        <f>C14*D14</f>
        <v>0</v>
      </c>
      <c r="F14" s="42">
        <v>0</v>
      </c>
      <c r="G14" s="42">
        <v>0</v>
      </c>
      <c r="H14" s="42">
        <f>F14+G14</f>
        <v>0</v>
      </c>
      <c r="I14" s="50"/>
      <c r="J14" s="86" t="s">
        <v>19</v>
      </c>
    </row>
    <row r="15" spans="1:12" ht="21" customHeight="1">
      <c r="A15" s="73"/>
      <c r="B15" s="78"/>
      <c r="C15" s="82"/>
      <c r="D15" s="73"/>
      <c r="E15" s="82"/>
      <c r="F15" s="42">
        <v>0</v>
      </c>
      <c r="G15" s="42">
        <v>0</v>
      </c>
      <c r="H15" s="42">
        <f t="shared" ref="H15" si="1">F15+G15</f>
        <v>0</v>
      </c>
      <c r="I15" s="50"/>
      <c r="J15" s="87"/>
    </row>
    <row r="16" spans="1:12" s="33" customFormat="1" ht="21" customHeight="1">
      <c r="A16" s="44"/>
      <c r="B16" s="45" t="s">
        <v>20</v>
      </c>
      <c r="C16" s="46">
        <f>SUM(C14)</f>
        <v>0</v>
      </c>
      <c r="D16" s="47">
        <f>SUM(D14)</f>
        <v>0</v>
      </c>
      <c r="E16" s="47">
        <f>SUM(E14)</f>
        <v>0</v>
      </c>
      <c r="F16" s="46">
        <f>SUM(F14:F15)</f>
        <v>0</v>
      </c>
      <c r="G16" s="46">
        <f>SUM(G14:G15)</f>
        <v>0</v>
      </c>
      <c r="H16" s="46">
        <f>SUM(H14:H15)</f>
        <v>0</v>
      </c>
      <c r="I16" s="53"/>
      <c r="J16" s="88"/>
    </row>
    <row r="17" spans="1:10" ht="21" customHeight="1">
      <c r="A17" s="71">
        <v>3</v>
      </c>
      <c r="B17" s="76" t="s">
        <v>21</v>
      </c>
      <c r="C17" s="80">
        <v>0</v>
      </c>
      <c r="D17" s="71">
        <v>0</v>
      </c>
      <c r="E17" s="83">
        <f>C17*D17</f>
        <v>0</v>
      </c>
      <c r="F17" s="42">
        <v>0</v>
      </c>
      <c r="G17" s="42">
        <v>0</v>
      </c>
      <c r="H17" s="42">
        <f>F17+G17</f>
        <v>0</v>
      </c>
      <c r="I17" s="50"/>
      <c r="J17" s="89" t="s">
        <v>22</v>
      </c>
    </row>
    <row r="18" spans="1:10" ht="21" customHeight="1">
      <c r="A18" s="71"/>
      <c r="B18" s="76"/>
      <c r="C18" s="80"/>
      <c r="D18" s="71"/>
      <c r="E18" s="83"/>
      <c r="F18" s="42">
        <v>0</v>
      </c>
      <c r="G18" s="42">
        <v>0</v>
      </c>
      <c r="H18" s="42">
        <f>F18+G18</f>
        <v>0</v>
      </c>
      <c r="I18" s="50"/>
      <c r="J18" s="90"/>
    </row>
    <row r="19" spans="1:10" ht="21" customHeight="1">
      <c r="A19" s="71"/>
      <c r="B19" s="76"/>
      <c r="C19" s="80"/>
      <c r="D19" s="71"/>
      <c r="E19" s="83"/>
      <c r="F19" s="42">
        <v>0</v>
      </c>
      <c r="G19" s="42">
        <v>0</v>
      </c>
      <c r="H19" s="42">
        <f>F19+G19</f>
        <v>0</v>
      </c>
      <c r="I19" s="50"/>
      <c r="J19" s="90"/>
    </row>
    <row r="20" spans="1:10" ht="21" customHeight="1">
      <c r="A20" s="71"/>
      <c r="B20" s="76"/>
      <c r="C20" s="80"/>
      <c r="D20" s="71"/>
      <c r="E20" s="83"/>
      <c r="F20" s="42">
        <v>0</v>
      </c>
      <c r="G20" s="42">
        <v>0</v>
      </c>
      <c r="H20" s="42">
        <f>F20+G20</f>
        <v>0</v>
      </c>
      <c r="I20" s="50"/>
      <c r="J20" s="90"/>
    </row>
    <row r="21" spans="1:10" s="33" customFormat="1" ht="21" customHeight="1">
      <c r="A21" s="44"/>
      <c r="B21" s="45" t="s">
        <v>23</v>
      </c>
      <c r="C21" s="46">
        <f>SUM(C17)</f>
        <v>0</v>
      </c>
      <c r="D21" s="47">
        <f t="shared" ref="D21:E21" si="2">SUM(D17)</f>
        <v>0</v>
      </c>
      <c r="E21" s="47">
        <f t="shared" si="2"/>
        <v>0</v>
      </c>
      <c r="F21" s="46">
        <f>SUM(F17:F20)</f>
        <v>0</v>
      </c>
      <c r="G21" s="46">
        <f t="shared" ref="G21:H21" si="3">SUM(G17:G20)</f>
        <v>0</v>
      </c>
      <c r="H21" s="46">
        <f t="shared" si="3"/>
        <v>0</v>
      </c>
      <c r="I21" s="53"/>
      <c r="J21" s="91"/>
    </row>
    <row r="22" spans="1:10" ht="32" customHeight="1">
      <c r="A22" s="71">
        <v>4</v>
      </c>
      <c r="B22" s="76" t="s">
        <v>24</v>
      </c>
      <c r="C22" s="80">
        <v>30000</v>
      </c>
      <c r="D22" s="71">
        <v>1</v>
      </c>
      <c r="E22" s="83">
        <f>C22*D22</f>
        <v>30000</v>
      </c>
      <c r="F22" s="42">
        <v>302</v>
      </c>
      <c r="G22" s="42">
        <v>0</v>
      </c>
      <c r="H22" s="42">
        <f>F22+G22</f>
        <v>302</v>
      </c>
      <c r="I22" s="55" t="s">
        <v>25</v>
      </c>
      <c r="J22" s="89" t="s">
        <v>26</v>
      </c>
    </row>
    <row r="23" spans="1:10" ht="21" customHeight="1">
      <c r="A23" s="71"/>
      <c r="B23" s="76"/>
      <c r="C23" s="80"/>
      <c r="D23" s="71"/>
      <c r="E23" s="83"/>
      <c r="F23" s="42">
        <v>105</v>
      </c>
      <c r="G23" s="42">
        <v>0</v>
      </c>
      <c r="H23" s="42">
        <v>105</v>
      </c>
      <c r="I23" s="50" t="s">
        <v>27</v>
      </c>
      <c r="J23" s="90"/>
    </row>
    <row r="24" spans="1:10" ht="28.05" customHeight="1">
      <c r="A24" s="71"/>
      <c r="B24" s="76"/>
      <c r="C24" s="80"/>
      <c r="D24" s="71"/>
      <c r="E24" s="83"/>
      <c r="F24" s="42">
        <v>802</v>
      </c>
      <c r="G24" s="42">
        <v>0</v>
      </c>
      <c r="H24" s="42">
        <v>802</v>
      </c>
      <c r="I24" s="55" t="s">
        <v>28</v>
      </c>
      <c r="J24" s="90"/>
    </row>
    <row r="25" spans="1:10" ht="21" customHeight="1">
      <c r="A25" s="71"/>
      <c r="B25" s="76"/>
      <c r="C25" s="80"/>
      <c r="D25" s="71"/>
      <c r="E25" s="83"/>
      <c r="F25" s="42">
        <v>11901</v>
      </c>
      <c r="G25" s="42">
        <v>0</v>
      </c>
      <c r="H25" s="42">
        <v>11901</v>
      </c>
      <c r="I25" s="50" t="s">
        <v>29</v>
      </c>
      <c r="J25" s="90"/>
    </row>
    <row r="26" spans="1:10" ht="21" customHeight="1">
      <c r="A26" s="71"/>
      <c r="B26" s="76"/>
      <c r="C26" s="80"/>
      <c r="D26" s="71"/>
      <c r="E26" s="83"/>
      <c r="F26" s="42">
        <v>6089</v>
      </c>
      <c r="G26" s="42">
        <v>0</v>
      </c>
      <c r="H26" s="42">
        <v>6089</v>
      </c>
      <c r="I26" s="50" t="s">
        <v>30</v>
      </c>
      <c r="J26" s="90"/>
    </row>
    <row r="27" spans="1:10" ht="28.05" customHeight="1">
      <c r="A27" s="71"/>
      <c r="B27" s="76"/>
      <c r="C27" s="80"/>
      <c r="D27" s="71"/>
      <c r="E27" s="83"/>
      <c r="F27" s="42">
        <v>191</v>
      </c>
      <c r="G27" s="42">
        <v>0</v>
      </c>
      <c r="H27" s="42">
        <f>F27+G27</f>
        <v>191</v>
      </c>
      <c r="I27" s="55" t="s">
        <v>31</v>
      </c>
      <c r="J27" s="90"/>
    </row>
    <row r="28" spans="1:10" ht="28.05" customHeight="1">
      <c r="A28" s="71"/>
      <c r="B28" s="76"/>
      <c r="C28" s="80"/>
      <c r="D28" s="71"/>
      <c r="E28" s="83"/>
      <c r="F28" s="42">
        <v>125</v>
      </c>
      <c r="G28" s="42">
        <v>0</v>
      </c>
      <c r="H28" s="42">
        <v>125</v>
      </c>
      <c r="I28" s="55" t="s">
        <v>32</v>
      </c>
      <c r="J28" s="90"/>
    </row>
    <row r="29" spans="1:10" ht="18" customHeight="1">
      <c r="A29" s="71"/>
      <c r="B29" s="76"/>
      <c r="C29" s="80"/>
      <c r="D29" s="71"/>
      <c r="E29" s="83"/>
      <c r="F29" s="42">
        <v>967</v>
      </c>
      <c r="G29" s="42">
        <v>0</v>
      </c>
      <c r="H29" s="42">
        <v>967</v>
      </c>
      <c r="I29" s="55" t="s">
        <v>33</v>
      </c>
      <c r="J29" s="90"/>
    </row>
    <row r="30" spans="1:10" s="33" customFormat="1" ht="21" customHeight="1">
      <c r="A30" s="44"/>
      <c r="B30" s="45" t="s">
        <v>34</v>
      </c>
      <c r="C30" s="46">
        <f>C22</f>
        <v>30000</v>
      </c>
      <c r="D30" s="47">
        <f>D22</f>
        <v>1</v>
      </c>
      <c r="E30" s="47">
        <f>E22</f>
        <v>30000</v>
      </c>
      <c r="F30" s="46">
        <f>SUM(F22:F29)</f>
        <v>20482</v>
      </c>
      <c r="G30" s="46">
        <f>SUM(G22:G29)</f>
        <v>0</v>
      </c>
      <c r="H30" s="46">
        <f>SUM(H22:H29)</f>
        <v>20482</v>
      </c>
      <c r="I30" s="53"/>
      <c r="J30" s="91"/>
    </row>
    <row r="31" spans="1:10" ht="45" customHeight="1">
      <c r="A31" s="72">
        <v>5</v>
      </c>
      <c r="B31" s="77" t="s">
        <v>35</v>
      </c>
      <c r="C31" s="42">
        <v>10000</v>
      </c>
      <c r="D31" s="40">
        <v>1</v>
      </c>
      <c r="E31" s="43">
        <v>10000</v>
      </c>
      <c r="F31" s="42">
        <v>495.99</v>
      </c>
      <c r="G31" s="42">
        <v>0</v>
      </c>
      <c r="H31" s="42">
        <f>F31+G31</f>
        <v>495.99</v>
      </c>
      <c r="I31" s="50" t="s">
        <v>36</v>
      </c>
      <c r="J31" s="51" t="s">
        <v>37</v>
      </c>
    </row>
    <row r="32" spans="1:10" ht="45" customHeight="1">
      <c r="A32" s="74"/>
      <c r="B32" s="79"/>
      <c r="C32" s="42">
        <v>0</v>
      </c>
      <c r="D32" s="40">
        <v>0</v>
      </c>
      <c r="E32" s="43">
        <v>0</v>
      </c>
      <c r="F32" s="42">
        <v>1590</v>
      </c>
      <c r="G32" s="42">
        <v>0</v>
      </c>
      <c r="H32" s="42">
        <v>1590</v>
      </c>
      <c r="I32" s="50" t="s">
        <v>38</v>
      </c>
      <c r="J32" s="52"/>
    </row>
    <row r="33" spans="1:10" ht="21" customHeight="1">
      <c r="A33" s="74"/>
      <c r="B33" s="79"/>
      <c r="C33" s="42">
        <v>0</v>
      </c>
      <c r="D33" s="40">
        <v>0</v>
      </c>
      <c r="E33" s="43">
        <v>0</v>
      </c>
      <c r="F33" s="42">
        <v>12.9</v>
      </c>
      <c r="G33" s="42">
        <v>0</v>
      </c>
      <c r="H33" s="42">
        <v>12.9</v>
      </c>
      <c r="I33" s="50" t="s">
        <v>39</v>
      </c>
      <c r="J33" s="52"/>
    </row>
    <row r="34" spans="1:10" ht="21" customHeight="1">
      <c r="A34" s="74"/>
      <c r="B34" s="79"/>
      <c r="C34" s="42">
        <v>0</v>
      </c>
      <c r="D34" s="40">
        <v>0</v>
      </c>
      <c r="E34" s="43">
        <v>0</v>
      </c>
      <c r="F34" s="42">
        <v>35.799999999999997</v>
      </c>
      <c r="G34" s="42">
        <v>0</v>
      </c>
      <c r="H34" s="42">
        <v>35.799999999999997</v>
      </c>
      <c r="I34" s="50" t="s">
        <v>40</v>
      </c>
      <c r="J34" s="52"/>
    </row>
    <row r="35" spans="1:10" ht="21" customHeight="1">
      <c r="A35" s="74"/>
      <c r="B35" s="79"/>
      <c r="C35" s="42">
        <v>0</v>
      </c>
      <c r="D35" s="40">
        <v>0</v>
      </c>
      <c r="E35" s="43">
        <v>0</v>
      </c>
      <c r="F35" s="42">
        <v>215.2</v>
      </c>
      <c r="G35" s="42">
        <v>0</v>
      </c>
      <c r="H35" s="42">
        <v>215.2</v>
      </c>
      <c r="I35" s="50" t="s">
        <v>41</v>
      </c>
      <c r="J35" s="52"/>
    </row>
    <row r="36" spans="1:10" ht="21" customHeight="1">
      <c r="A36" s="74"/>
      <c r="B36" s="79"/>
      <c r="C36" s="42">
        <v>0</v>
      </c>
      <c r="D36" s="40">
        <v>0</v>
      </c>
      <c r="E36" s="43">
        <v>0</v>
      </c>
      <c r="F36" s="42">
        <v>-32.28</v>
      </c>
      <c r="G36" s="42">
        <v>0</v>
      </c>
      <c r="H36" s="42">
        <v>-32.28</v>
      </c>
      <c r="I36" s="50" t="s">
        <v>42</v>
      </c>
      <c r="J36" s="52"/>
    </row>
    <row r="37" spans="1:10" ht="21" customHeight="1">
      <c r="A37" s="74"/>
      <c r="B37" s="79"/>
      <c r="C37" s="42">
        <v>0</v>
      </c>
      <c r="D37" s="40">
        <v>0</v>
      </c>
      <c r="E37" s="43">
        <v>0</v>
      </c>
      <c r="F37" s="42">
        <v>29</v>
      </c>
      <c r="G37" s="42">
        <v>0</v>
      </c>
      <c r="H37" s="42">
        <v>29</v>
      </c>
      <c r="I37" s="50" t="s">
        <v>43</v>
      </c>
      <c r="J37" s="52"/>
    </row>
    <row r="38" spans="1:10" ht="21" customHeight="1">
      <c r="A38" s="74"/>
      <c r="B38" s="79"/>
      <c r="C38" s="42">
        <v>0</v>
      </c>
      <c r="D38" s="40">
        <v>0</v>
      </c>
      <c r="E38" s="43">
        <v>0</v>
      </c>
      <c r="F38" s="42">
        <v>97.3</v>
      </c>
      <c r="G38" s="42">
        <v>0</v>
      </c>
      <c r="H38" s="42">
        <v>97.3</v>
      </c>
      <c r="I38" s="50" t="s">
        <v>44</v>
      </c>
      <c r="J38" s="52"/>
    </row>
    <row r="39" spans="1:10" ht="21" customHeight="1">
      <c r="A39" s="74"/>
      <c r="B39" s="79"/>
      <c r="C39" s="42">
        <v>0</v>
      </c>
      <c r="D39" s="40">
        <v>0</v>
      </c>
      <c r="E39" s="43">
        <v>0</v>
      </c>
      <c r="F39" s="42">
        <v>395</v>
      </c>
      <c r="G39" s="42">
        <v>0</v>
      </c>
      <c r="H39" s="42">
        <v>395</v>
      </c>
      <c r="I39" s="50" t="s">
        <v>45</v>
      </c>
      <c r="J39" s="52"/>
    </row>
    <row r="40" spans="1:10" ht="21" customHeight="1">
      <c r="A40" s="74"/>
      <c r="B40" s="79"/>
      <c r="C40" s="42">
        <v>0</v>
      </c>
      <c r="D40" s="40">
        <v>0</v>
      </c>
      <c r="E40" s="43">
        <v>0</v>
      </c>
      <c r="F40" s="42">
        <v>57.9</v>
      </c>
      <c r="G40" s="42">
        <v>0</v>
      </c>
      <c r="H40" s="42">
        <v>57.9</v>
      </c>
      <c r="I40" s="50" t="s">
        <v>46</v>
      </c>
      <c r="J40" s="52"/>
    </row>
    <row r="41" spans="1:10" ht="21" customHeight="1">
      <c r="A41" s="74"/>
      <c r="B41" s="79"/>
      <c r="C41" s="42">
        <v>0</v>
      </c>
      <c r="D41" s="40">
        <v>0</v>
      </c>
      <c r="E41" s="43">
        <v>0</v>
      </c>
      <c r="F41" s="42">
        <v>47.7</v>
      </c>
      <c r="G41" s="42">
        <v>0</v>
      </c>
      <c r="H41" s="42">
        <v>47.7</v>
      </c>
      <c r="I41" s="50" t="s">
        <v>47</v>
      </c>
      <c r="J41" s="52"/>
    </row>
    <row r="42" spans="1:10" ht="21" customHeight="1">
      <c r="A42" s="74"/>
      <c r="B42" s="79"/>
      <c r="C42" s="42">
        <v>0</v>
      </c>
      <c r="D42" s="40">
        <v>0</v>
      </c>
      <c r="E42" s="43">
        <v>0</v>
      </c>
      <c r="F42" s="42">
        <v>28.8</v>
      </c>
      <c r="G42" s="42">
        <v>0</v>
      </c>
      <c r="H42" s="42">
        <v>28.8</v>
      </c>
      <c r="I42" s="50" t="s">
        <v>48</v>
      </c>
      <c r="J42" s="52"/>
    </row>
    <row r="43" spans="1:10" ht="21" customHeight="1">
      <c r="A43" s="74"/>
      <c r="B43" s="79"/>
      <c r="C43" s="42">
        <v>0</v>
      </c>
      <c r="D43" s="40">
        <v>0</v>
      </c>
      <c r="E43" s="43">
        <v>0</v>
      </c>
      <c r="F43" s="42">
        <v>71.7</v>
      </c>
      <c r="G43" s="42">
        <v>0</v>
      </c>
      <c r="H43" s="42">
        <v>71.7</v>
      </c>
      <c r="I43" s="50" t="s">
        <v>49</v>
      </c>
      <c r="J43" s="52"/>
    </row>
    <row r="44" spans="1:10" ht="21" customHeight="1">
      <c r="A44" s="74"/>
      <c r="B44" s="79"/>
      <c r="C44" s="42">
        <v>0</v>
      </c>
      <c r="D44" s="40">
        <v>0</v>
      </c>
      <c r="E44" s="43">
        <v>0</v>
      </c>
      <c r="F44" s="42">
        <v>35</v>
      </c>
      <c r="G44" s="42">
        <v>0</v>
      </c>
      <c r="H44" s="42">
        <v>35</v>
      </c>
      <c r="I44" s="50" t="s">
        <v>50</v>
      </c>
      <c r="J44" s="52"/>
    </row>
    <row r="45" spans="1:10" ht="21" customHeight="1">
      <c r="A45" s="74"/>
      <c r="B45" s="79"/>
      <c r="C45" s="42">
        <v>0</v>
      </c>
      <c r="D45" s="40">
        <v>0</v>
      </c>
      <c r="E45" s="43">
        <v>0</v>
      </c>
      <c r="F45" s="42">
        <v>35</v>
      </c>
      <c r="G45" s="42">
        <v>0</v>
      </c>
      <c r="H45" s="42">
        <v>35</v>
      </c>
      <c r="I45" s="50" t="s">
        <v>50</v>
      </c>
      <c r="J45" s="52"/>
    </row>
    <row r="46" spans="1:10" ht="21" customHeight="1">
      <c r="A46" s="74"/>
      <c r="B46" s="79"/>
      <c r="C46" s="42">
        <v>0</v>
      </c>
      <c r="D46" s="40">
        <v>0</v>
      </c>
      <c r="E46" s="43">
        <v>0</v>
      </c>
      <c r="F46" s="42">
        <v>158</v>
      </c>
      <c r="G46" s="42">
        <v>0</v>
      </c>
      <c r="H46" s="42">
        <v>158</v>
      </c>
      <c r="I46" s="50" t="s">
        <v>51</v>
      </c>
      <c r="J46" s="52"/>
    </row>
    <row r="47" spans="1:10" ht="21" customHeight="1">
      <c r="A47" s="74"/>
      <c r="B47" s="79"/>
      <c r="C47" s="42">
        <v>0</v>
      </c>
      <c r="D47" s="40">
        <v>0</v>
      </c>
      <c r="E47" s="43">
        <v>0</v>
      </c>
      <c r="F47" s="42">
        <v>19.8</v>
      </c>
      <c r="G47" s="42">
        <v>0</v>
      </c>
      <c r="H47" s="42">
        <v>19.8</v>
      </c>
      <c r="I47" s="50" t="s">
        <v>52</v>
      </c>
      <c r="J47" s="52"/>
    </row>
    <row r="48" spans="1:10" ht="21" customHeight="1">
      <c r="A48" s="74"/>
      <c r="B48" s="79"/>
      <c r="C48" s="42">
        <v>0</v>
      </c>
      <c r="D48" s="40">
        <v>0</v>
      </c>
      <c r="E48" s="43">
        <v>0</v>
      </c>
      <c r="F48" s="42">
        <v>64</v>
      </c>
      <c r="G48" s="42">
        <v>0</v>
      </c>
      <c r="H48" s="42">
        <v>64</v>
      </c>
      <c r="I48" s="50" t="s">
        <v>53</v>
      </c>
      <c r="J48" s="52"/>
    </row>
    <row r="49" spans="1:10" ht="21" customHeight="1">
      <c r="A49" s="74"/>
      <c r="B49" s="79"/>
      <c r="C49" s="42">
        <v>0</v>
      </c>
      <c r="D49" s="40">
        <v>0</v>
      </c>
      <c r="E49" s="43">
        <v>0</v>
      </c>
      <c r="F49" s="42">
        <v>106</v>
      </c>
      <c r="G49" s="42">
        <v>0</v>
      </c>
      <c r="H49" s="42">
        <v>106</v>
      </c>
      <c r="I49" s="50" t="s">
        <v>54</v>
      </c>
      <c r="J49" s="52"/>
    </row>
    <row r="50" spans="1:10" ht="21" customHeight="1">
      <c r="A50" s="74"/>
      <c r="B50" s="79"/>
      <c r="C50" s="42">
        <v>0</v>
      </c>
      <c r="D50" s="40">
        <v>0</v>
      </c>
      <c r="E50" s="43">
        <v>0</v>
      </c>
      <c r="F50" s="42">
        <v>146.69999999999999</v>
      </c>
      <c r="G50" s="42">
        <v>0</v>
      </c>
      <c r="H50" s="42">
        <v>146.69999999999999</v>
      </c>
      <c r="I50" s="50" t="s">
        <v>55</v>
      </c>
      <c r="J50" s="52"/>
    </row>
    <row r="51" spans="1:10" ht="21" customHeight="1">
      <c r="A51" s="74"/>
      <c r="B51" s="79"/>
      <c r="C51" s="42">
        <v>0</v>
      </c>
      <c r="D51" s="40">
        <v>0</v>
      </c>
      <c r="E51" s="43">
        <v>0</v>
      </c>
      <c r="F51" s="42">
        <v>159.6</v>
      </c>
      <c r="G51" s="42">
        <v>0</v>
      </c>
      <c r="H51" s="42">
        <v>159.6</v>
      </c>
      <c r="I51" s="50" t="s">
        <v>56</v>
      </c>
      <c r="J51" s="52"/>
    </row>
    <row r="52" spans="1:10" ht="21" customHeight="1">
      <c r="A52" s="74"/>
      <c r="B52" s="79"/>
      <c r="C52" s="42">
        <v>0</v>
      </c>
      <c r="D52" s="40">
        <v>0</v>
      </c>
      <c r="E52" s="43">
        <v>0</v>
      </c>
      <c r="F52" s="42">
        <v>118</v>
      </c>
      <c r="G52" s="42">
        <v>0</v>
      </c>
      <c r="H52" s="42">
        <v>118</v>
      </c>
      <c r="I52" s="50" t="s">
        <v>57</v>
      </c>
      <c r="J52" s="52"/>
    </row>
    <row r="53" spans="1:10" ht="21" customHeight="1">
      <c r="A53" s="74"/>
      <c r="B53" s="79"/>
      <c r="C53" s="42">
        <v>0</v>
      </c>
      <c r="D53" s="40">
        <v>0</v>
      </c>
      <c r="E53" s="43">
        <v>0</v>
      </c>
      <c r="F53" s="42">
        <v>29.9</v>
      </c>
      <c r="G53" s="42">
        <v>0</v>
      </c>
      <c r="H53" s="42">
        <v>29.9</v>
      </c>
      <c r="I53" s="50" t="s">
        <v>58</v>
      </c>
      <c r="J53" s="52"/>
    </row>
    <row r="54" spans="1:10" ht="21" customHeight="1">
      <c r="A54" s="74"/>
      <c r="B54" s="79"/>
      <c r="C54" s="42">
        <v>0</v>
      </c>
      <c r="D54" s="40">
        <v>0</v>
      </c>
      <c r="E54" s="43">
        <v>0</v>
      </c>
      <c r="F54" s="42">
        <v>-2.88</v>
      </c>
      <c r="G54" s="42">
        <v>0</v>
      </c>
      <c r="H54" s="42">
        <f>F54+G54</f>
        <v>-2.88</v>
      </c>
      <c r="I54" s="50" t="s">
        <v>59</v>
      </c>
      <c r="J54" s="52"/>
    </row>
    <row r="55" spans="1:10" ht="21" customHeight="1">
      <c r="A55" s="74"/>
      <c r="B55" s="79"/>
      <c r="C55" s="42">
        <v>0</v>
      </c>
      <c r="D55" s="40">
        <v>0</v>
      </c>
      <c r="E55" s="43">
        <v>0</v>
      </c>
      <c r="F55" s="42">
        <v>1080</v>
      </c>
      <c r="G55" s="42">
        <v>0</v>
      </c>
      <c r="H55" s="42">
        <v>1080</v>
      </c>
      <c r="I55" s="50" t="s">
        <v>60</v>
      </c>
      <c r="J55" s="52"/>
    </row>
    <row r="56" spans="1:10" ht="21" customHeight="1">
      <c r="A56" s="74"/>
      <c r="B56" s="79"/>
      <c r="C56" s="42">
        <v>0</v>
      </c>
      <c r="D56" s="40">
        <v>0</v>
      </c>
      <c r="E56" s="43">
        <v>0</v>
      </c>
      <c r="F56" s="42">
        <v>2100</v>
      </c>
      <c r="G56" s="42">
        <v>0</v>
      </c>
      <c r="H56" s="42">
        <v>2100</v>
      </c>
      <c r="I56" s="50" t="s">
        <v>61</v>
      </c>
      <c r="J56" s="52"/>
    </row>
    <row r="57" spans="1:10" ht="21" customHeight="1">
      <c r="A57" s="74"/>
      <c r="B57" s="79"/>
      <c r="C57" s="42">
        <v>0</v>
      </c>
      <c r="D57" s="40">
        <v>0</v>
      </c>
      <c r="E57" s="43">
        <v>0</v>
      </c>
      <c r="F57" s="42">
        <v>750</v>
      </c>
      <c r="G57" s="42">
        <v>0</v>
      </c>
      <c r="H57" s="42">
        <v>750</v>
      </c>
      <c r="I57" s="50" t="s">
        <v>62</v>
      </c>
      <c r="J57" s="52"/>
    </row>
    <row r="58" spans="1:10" ht="21" customHeight="1">
      <c r="A58" s="74"/>
      <c r="B58" s="79"/>
      <c r="C58" s="42">
        <v>0</v>
      </c>
      <c r="D58" s="40">
        <v>0</v>
      </c>
      <c r="E58" s="43">
        <v>0</v>
      </c>
      <c r="F58" s="42">
        <v>19.2</v>
      </c>
      <c r="G58" s="42">
        <v>0</v>
      </c>
      <c r="H58" s="42">
        <v>19.2</v>
      </c>
      <c r="I58" s="50" t="s">
        <v>63</v>
      </c>
      <c r="J58" s="52"/>
    </row>
    <row r="59" spans="1:10" ht="21" customHeight="1">
      <c r="A59" s="74"/>
      <c r="B59" s="79"/>
      <c r="C59" s="42">
        <v>0</v>
      </c>
      <c r="D59" s="40">
        <v>0</v>
      </c>
      <c r="E59" s="43">
        <v>0</v>
      </c>
      <c r="F59" s="42">
        <v>65</v>
      </c>
      <c r="G59" s="42">
        <v>0</v>
      </c>
      <c r="H59" s="42">
        <v>65</v>
      </c>
      <c r="I59" s="50" t="s">
        <v>64</v>
      </c>
      <c r="J59" s="52"/>
    </row>
    <row r="60" spans="1:10" ht="21" customHeight="1">
      <c r="A60" s="74"/>
      <c r="B60" s="79"/>
      <c r="C60" s="42">
        <v>0</v>
      </c>
      <c r="D60" s="40">
        <v>0</v>
      </c>
      <c r="E60" s="43">
        <v>0</v>
      </c>
      <c r="F60" s="42">
        <v>32.799999999999997</v>
      </c>
      <c r="G60" s="42">
        <v>0</v>
      </c>
      <c r="H60" s="42">
        <v>32.799999999999997</v>
      </c>
      <c r="I60" s="50" t="s">
        <v>65</v>
      </c>
      <c r="J60" s="52"/>
    </row>
    <row r="61" spans="1:10" ht="21" customHeight="1">
      <c r="A61" s="74"/>
      <c r="B61" s="79"/>
      <c r="C61" s="42">
        <v>0</v>
      </c>
      <c r="D61" s="40">
        <v>0</v>
      </c>
      <c r="E61" s="43">
        <v>0</v>
      </c>
      <c r="F61" s="42">
        <v>286</v>
      </c>
      <c r="G61" s="42">
        <v>0</v>
      </c>
      <c r="H61" s="42">
        <v>286</v>
      </c>
      <c r="I61" s="50" t="s">
        <v>66</v>
      </c>
      <c r="J61" s="52"/>
    </row>
    <row r="62" spans="1:10" ht="21" customHeight="1">
      <c r="A62" s="74"/>
      <c r="B62" s="79"/>
      <c r="C62" s="42"/>
      <c r="D62" s="40"/>
      <c r="E62" s="43"/>
      <c r="F62" s="42">
        <v>256</v>
      </c>
      <c r="G62" s="42">
        <v>0</v>
      </c>
      <c r="H62" s="42">
        <v>256</v>
      </c>
      <c r="I62" s="50" t="s">
        <v>67</v>
      </c>
      <c r="J62" s="52"/>
    </row>
    <row r="63" spans="1:10" ht="21" customHeight="1">
      <c r="A63" s="73"/>
      <c r="B63" s="78"/>
      <c r="C63" s="42">
        <v>0</v>
      </c>
      <c r="D63" s="40">
        <v>0</v>
      </c>
      <c r="E63" s="43">
        <v>0</v>
      </c>
      <c r="F63" s="42">
        <v>800</v>
      </c>
      <c r="G63" s="42">
        <v>0</v>
      </c>
      <c r="H63" s="42">
        <v>800</v>
      </c>
      <c r="I63" s="50" t="s">
        <v>68</v>
      </c>
      <c r="J63" s="52"/>
    </row>
    <row r="64" spans="1:10" s="33" customFormat="1" ht="21" customHeight="1">
      <c r="A64" s="44"/>
      <c r="B64" s="45" t="s">
        <v>69</v>
      </c>
      <c r="C64" s="46">
        <f>SUM(C31)</f>
        <v>10000</v>
      </c>
      <c r="D64" s="47">
        <f t="shared" ref="D64" si="4">SUM(D31)</f>
        <v>1</v>
      </c>
      <c r="E64" s="47">
        <f>E31</f>
        <v>10000</v>
      </c>
      <c r="F64" s="46">
        <f>SUM(F31:F63)</f>
        <v>9303.1299999999992</v>
      </c>
      <c r="G64" s="46">
        <v>0</v>
      </c>
      <c r="H64" s="46">
        <f>SUM(H31:H63)</f>
        <v>9303.1299999999992</v>
      </c>
      <c r="I64" s="53"/>
      <c r="J64" s="54"/>
    </row>
    <row r="65" spans="1:10" ht="21" customHeight="1">
      <c r="A65" s="71">
        <v>6</v>
      </c>
      <c r="B65" s="76" t="s">
        <v>70</v>
      </c>
      <c r="C65" s="80">
        <v>0</v>
      </c>
      <c r="D65" s="71">
        <v>0</v>
      </c>
      <c r="E65" s="83">
        <f t="shared" ref="E65:E78" si="5">C65*D65</f>
        <v>0</v>
      </c>
      <c r="F65" s="42"/>
      <c r="G65" s="42">
        <v>0</v>
      </c>
      <c r="H65" s="42">
        <f>F65+G65</f>
        <v>0</v>
      </c>
      <c r="I65" s="50"/>
      <c r="J65" s="86" t="s">
        <v>71</v>
      </c>
    </row>
    <row r="66" spans="1:10" ht="21" customHeight="1">
      <c r="A66" s="71"/>
      <c r="B66" s="76"/>
      <c r="C66" s="80"/>
      <c r="D66" s="71"/>
      <c r="E66" s="83"/>
      <c r="F66" s="42">
        <v>0</v>
      </c>
      <c r="G66" s="42">
        <v>0</v>
      </c>
      <c r="H66" s="42">
        <f>F66+G66</f>
        <v>0</v>
      </c>
      <c r="I66" s="50"/>
      <c r="J66" s="90"/>
    </row>
    <row r="67" spans="1:10" ht="21" customHeight="1">
      <c r="A67" s="71"/>
      <c r="B67" s="76"/>
      <c r="C67" s="80"/>
      <c r="D67" s="71"/>
      <c r="E67" s="83"/>
      <c r="F67" s="42">
        <v>0</v>
      </c>
      <c r="G67" s="42">
        <v>0</v>
      </c>
      <c r="H67" s="42">
        <f>F67+G67</f>
        <v>0</v>
      </c>
      <c r="I67" s="50"/>
      <c r="J67" s="90"/>
    </row>
    <row r="68" spans="1:10" ht="21" customHeight="1">
      <c r="A68" s="71"/>
      <c r="B68" s="76"/>
      <c r="C68" s="80"/>
      <c r="D68" s="71"/>
      <c r="E68" s="83"/>
      <c r="F68" s="42">
        <v>0</v>
      </c>
      <c r="G68" s="42">
        <v>0</v>
      </c>
      <c r="H68" s="42">
        <f>F68+G68</f>
        <v>0</v>
      </c>
      <c r="I68" s="50"/>
      <c r="J68" s="90"/>
    </row>
    <row r="69" spans="1:10" s="33" customFormat="1" ht="21" customHeight="1">
      <c r="A69" s="44"/>
      <c r="B69" s="45" t="s">
        <v>72</v>
      </c>
      <c r="C69" s="46">
        <f>SUM(C65)</f>
        <v>0</v>
      </c>
      <c r="D69" s="47">
        <f t="shared" ref="D69:E69" si="6">SUM(D65)</f>
        <v>0</v>
      </c>
      <c r="E69" s="47">
        <f t="shared" si="6"/>
        <v>0</v>
      </c>
      <c r="F69" s="46">
        <f>SUM(F65:F68)</f>
        <v>0</v>
      </c>
      <c r="G69" s="46">
        <f t="shared" ref="G69:H69" si="7">SUM(G65:G68)</f>
        <v>0</v>
      </c>
      <c r="H69" s="46">
        <f t="shared" si="7"/>
        <v>0</v>
      </c>
      <c r="I69" s="53"/>
      <c r="J69" s="91"/>
    </row>
    <row r="70" spans="1:10" ht="21" customHeight="1">
      <c r="A70" s="71">
        <v>7</v>
      </c>
      <c r="B70" s="76" t="s">
        <v>73</v>
      </c>
      <c r="C70" s="80">
        <v>0</v>
      </c>
      <c r="D70" s="71">
        <v>0</v>
      </c>
      <c r="E70" s="83">
        <f t="shared" si="5"/>
        <v>0</v>
      </c>
      <c r="F70" s="42">
        <v>0</v>
      </c>
      <c r="G70" s="42">
        <v>0</v>
      </c>
      <c r="H70" s="42">
        <f>F70+G70</f>
        <v>0</v>
      </c>
      <c r="I70" s="50"/>
      <c r="J70" s="92"/>
    </row>
    <row r="71" spans="1:10" ht="21" customHeight="1">
      <c r="A71" s="71"/>
      <c r="B71" s="76"/>
      <c r="C71" s="80"/>
      <c r="D71" s="71"/>
      <c r="E71" s="83"/>
      <c r="F71" s="42">
        <v>0</v>
      </c>
      <c r="G71" s="42">
        <v>0</v>
      </c>
      <c r="H71" s="42">
        <f>F71+G71</f>
        <v>0</v>
      </c>
      <c r="I71" s="50"/>
      <c r="J71" s="93"/>
    </row>
    <row r="72" spans="1:10" ht="21" customHeight="1">
      <c r="A72" s="71"/>
      <c r="B72" s="76"/>
      <c r="C72" s="80"/>
      <c r="D72" s="71"/>
      <c r="E72" s="83"/>
      <c r="F72" s="42">
        <v>0</v>
      </c>
      <c r="G72" s="42">
        <v>0</v>
      </c>
      <c r="H72" s="42">
        <f>F72+G72</f>
        <v>0</v>
      </c>
      <c r="I72" s="50"/>
      <c r="J72" s="93"/>
    </row>
    <row r="73" spans="1:10" ht="21" customHeight="1">
      <c r="A73" s="71"/>
      <c r="B73" s="76"/>
      <c r="C73" s="80"/>
      <c r="D73" s="71"/>
      <c r="E73" s="83"/>
      <c r="F73" s="42">
        <v>0</v>
      </c>
      <c r="G73" s="42">
        <v>0</v>
      </c>
      <c r="H73" s="42">
        <f>F73+G73</f>
        <v>0</v>
      </c>
      <c r="I73" s="50"/>
      <c r="J73" s="93"/>
    </row>
    <row r="74" spans="1:10" s="33" customFormat="1" ht="21" customHeight="1">
      <c r="A74" s="44"/>
      <c r="B74" s="45" t="s">
        <v>74</v>
      </c>
      <c r="C74" s="46">
        <f>SUM(C70)</f>
        <v>0</v>
      </c>
      <c r="D74" s="47">
        <f t="shared" ref="D74:E74" si="8">SUM(D70)</f>
        <v>0</v>
      </c>
      <c r="E74" s="47">
        <f t="shared" si="8"/>
        <v>0</v>
      </c>
      <c r="F74" s="46">
        <f>SUM(F70:F73)</f>
        <v>0</v>
      </c>
      <c r="G74" s="46">
        <f t="shared" ref="G74:H74" si="9">SUM(G70:G73)</f>
        <v>0</v>
      </c>
      <c r="H74" s="46">
        <f t="shared" si="9"/>
        <v>0</v>
      </c>
      <c r="I74" s="53"/>
      <c r="J74" s="94"/>
    </row>
    <row r="75" spans="1:10" ht="21" customHeight="1">
      <c r="A75" s="71">
        <v>8</v>
      </c>
      <c r="B75" s="76" t="s">
        <v>75</v>
      </c>
      <c r="C75" s="80">
        <v>0</v>
      </c>
      <c r="D75" s="71">
        <v>0</v>
      </c>
      <c r="E75" s="83">
        <f t="shared" si="5"/>
        <v>0</v>
      </c>
      <c r="F75" s="42">
        <v>0</v>
      </c>
      <c r="G75" s="42">
        <v>0</v>
      </c>
      <c r="H75" s="42">
        <f>F75+G75</f>
        <v>0</v>
      </c>
      <c r="I75" s="50"/>
      <c r="J75" s="89" t="s">
        <v>76</v>
      </c>
    </row>
    <row r="76" spans="1:10" ht="21" customHeight="1">
      <c r="A76" s="71"/>
      <c r="B76" s="76"/>
      <c r="C76" s="80"/>
      <c r="D76" s="71"/>
      <c r="E76" s="83"/>
      <c r="F76" s="42">
        <v>0</v>
      </c>
      <c r="G76" s="42">
        <v>0</v>
      </c>
      <c r="H76" s="42">
        <f>F76+G76</f>
        <v>0</v>
      </c>
      <c r="I76" s="50"/>
      <c r="J76" s="90"/>
    </row>
    <row r="77" spans="1:10" s="33" customFormat="1" ht="21" customHeight="1">
      <c r="A77" s="44"/>
      <c r="B77" s="45" t="s">
        <v>77</v>
      </c>
      <c r="C77" s="46">
        <f>SUM(C75)</f>
        <v>0</v>
      </c>
      <c r="D77" s="47">
        <f t="shared" ref="D77:E77" si="10">SUM(D75)</f>
        <v>0</v>
      </c>
      <c r="E77" s="47">
        <f t="shared" si="10"/>
        <v>0</v>
      </c>
      <c r="F77" s="46">
        <f>SUM(F75:F76)</f>
        <v>0</v>
      </c>
      <c r="G77" s="46">
        <f t="shared" ref="G77:H77" si="11">SUM(G75:G76)</f>
        <v>0</v>
      </c>
      <c r="H77" s="46">
        <f t="shared" si="11"/>
        <v>0</v>
      </c>
      <c r="I77" s="53"/>
      <c r="J77" s="91"/>
    </row>
    <row r="78" spans="1:10" ht="21" customHeight="1">
      <c r="A78" s="71">
        <v>9</v>
      </c>
      <c r="B78" s="76" t="s">
        <v>78</v>
      </c>
      <c r="C78" s="80">
        <v>0</v>
      </c>
      <c r="D78" s="71">
        <v>0</v>
      </c>
      <c r="E78" s="83">
        <f t="shared" si="5"/>
        <v>0</v>
      </c>
      <c r="F78" s="42">
        <v>0</v>
      </c>
      <c r="G78" s="42">
        <v>0</v>
      </c>
      <c r="H78" s="42">
        <f>F78+G78</f>
        <v>0</v>
      </c>
      <c r="I78" s="50"/>
      <c r="J78" s="86" t="s">
        <v>79</v>
      </c>
    </row>
    <row r="79" spans="1:10" ht="21" customHeight="1">
      <c r="A79" s="71"/>
      <c r="B79" s="76"/>
      <c r="C79" s="80"/>
      <c r="D79" s="71"/>
      <c r="E79" s="83"/>
      <c r="F79" s="42">
        <v>0</v>
      </c>
      <c r="G79" s="42">
        <v>0</v>
      </c>
      <c r="H79" s="42">
        <f>F79+G79</f>
        <v>0</v>
      </c>
      <c r="I79" s="50"/>
      <c r="J79" s="87"/>
    </row>
    <row r="80" spans="1:10" ht="21" customHeight="1">
      <c r="A80" s="71"/>
      <c r="B80" s="76"/>
      <c r="C80" s="80"/>
      <c r="D80" s="71"/>
      <c r="E80" s="83"/>
      <c r="F80" s="42">
        <v>0</v>
      </c>
      <c r="G80" s="42">
        <v>0</v>
      </c>
      <c r="H80" s="42">
        <f>F80+G80</f>
        <v>0</v>
      </c>
      <c r="I80" s="50"/>
      <c r="J80" s="87"/>
    </row>
    <row r="81" spans="1:10" s="33" customFormat="1" ht="21" customHeight="1">
      <c r="A81" s="44"/>
      <c r="B81" s="45" t="s">
        <v>80</v>
      </c>
      <c r="C81" s="46">
        <f>SUM(C78)</f>
        <v>0</v>
      </c>
      <c r="D81" s="47">
        <f t="shared" ref="D81:E81" si="12">SUM(D78)</f>
        <v>0</v>
      </c>
      <c r="E81" s="47">
        <f t="shared" si="12"/>
        <v>0</v>
      </c>
      <c r="F81" s="46">
        <f>SUM(F78:F80)</f>
        <v>0</v>
      </c>
      <c r="G81" s="46">
        <f t="shared" ref="G81:H81" si="13">SUM(G78:G80)</f>
        <v>0</v>
      </c>
      <c r="H81" s="46">
        <f t="shared" si="13"/>
        <v>0</v>
      </c>
      <c r="I81" s="53"/>
      <c r="J81" s="88"/>
    </row>
    <row r="82" spans="1:10" ht="21" customHeight="1">
      <c r="A82" s="48">
        <v>10</v>
      </c>
      <c r="B82" s="41" t="s">
        <v>81</v>
      </c>
      <c r="C82" s="42">
        <v>0</v>
      </c>
      <c r="D82" s="40">
        <v>0</v>
      </c>
      <c r="E82" s="43">
        <v>0</v>
      </c>
      <c r="F82" s="42">
        <v>0</v>
      </c>
      <c r="G82" s="42">
        <v>0</v>
      </c>
      <c r="H82" s="43">
        <v>0</v>
      </c>
      <c r="I82" s="50"/>
      <c r="J82" s="93"/>
    </row>
    <row r="83" spans="1:10" s="33" customFormat="1" ht="21" customHeight="1">
      <c r="A83" s="44"/>
      <c r="B83" s="45" t="s">
        <v>82</v>
      </c>
      <c r="C83" s="46">
        <f>C82</f>
        <v>0</v>
      </c>
      <c r="D83" s="47">
        <f>D82</f>
        <v>0</v>
      </c>
      <c r="E83" s="47">
        <f>E82</f>
        <v>0</v>
      </c>
      <c r="F83" s="46">
        <f>SUM(F82:F82)</f>
        <v>0</v>
      </c>
      <c r="G83" s="46">
        <f>SUM(G82:G82)</f>
        <v>0</v>
      </c>
      <c r="H83" s="46">
        <f>H82</f>
        <v>0</v>
      </c>
      <c r="I83" s="53"/>
      <c r="J83" s="94"/>
    </row>
    <row r="84" spans="1:10" ht="21" customHeight="1">
      <c r="A84" s="44"/>
      <c r="B84" s="45" t="s">
        <v>83</v>
      </c>
      <c r="C84" s="46">
        <f>SUM(C83,C81,C77,C74,C69,C64,C30,C21,C16,C13)</f>
        <v>40000</v>
      </c>
      <c r="D84" s="47">
        <f>SUM(D83,D81,D77,D74,D69,D64,D30,D21,D16,D13)</f>
        <v>2</v>
      </c>
      <c r="E84" s="47">
        <f>SUM(E83,E81,E77,E74,E69,E64,E30,E21,E16,E13)</f>
        <v>40000</v>
      </c>
      <c r="F84" s="46">
        <f>SUM(F83,F81,F77,F74,F69,F64,F30,F21,F16,F13)</f>
        <v>29785.129999999997</v>
      </c>
      <c r="G84" s="46">
        <f>SUM(G83,G81,G77,G74,G69,G64,G30,G21,G16,G13)</f>
        <v>0</v>
      </c>
      <c r="H84" s="46">
        <f>H13+H21+H16+H30+H64+H69+H74+H77+H81+H83</f>
        <v>29785.129999999997</v>
      </c>
      <c r="I84" s="53"/>
      <c r="J84" s="59"/>
    </row>
    <row r="88" spans="1:10" ht="21" customHeight="1">
      <c r="A88" s="65" t="s">
        <v>84</v>
      </c>
      <c r="B88" s="66"/>
      <c r="C88" s="67" t="s">
        <v>85</v>
      </c>
      <c r="D88" s="67"/>
      <c r="E88" s="67" t="s">
        <v>86</v>
      </c>
      <c r="F88" s="67"/>
      <c r="G88" s="67" t="s">
        <v>87</v>
      </c>
      <c r="H88" s="67"/>
      <c r="I88" s="60" t="s">
        <v>88</v>
      </c>
    </row>
    <row r="89" spans="1:10" ht="21" customHeight="1">
      <c r="A89" s="68">
        <v>32000</v>
      </c>
      <c r="B89" s="69"/>
      <c r="C89" s="69">
        <f>H84</f>
        <v>29785.129999999997</v>
      </c>
      <c r="D89" s="69"/>
      <c r="E89" s="69">
        <f>F84</f>
        <v>29785.129999999997</v>
      </c>
      <c r="F89" s="69"/>
      <c r="G89" s="69">
        <f>G84</f>
        <v>0</v>
      </c>
      <c r="H89" s="69"/>
      <c r="I89" s="61">
        <f>A89-C89</f>
        <v>2214.8700000000026</v>
      </c>
    </row>
    <row r="91" spans="1:10" ht="21" customHeight="1">
      <c r="A91" s="56" t="s">
        <v>89</v>
      </c>
      <c r="B91" s="57"/>
      <c r="C91" s="58" t="s">
        <v>90</v>
      </c>
      <c r="D91" s="56"/>
      <c r="E91" s="56" t="s">
        <v>91</v>
      </c>
      <c r="F91" s="56"/>
      <c r="G91" s="56" t="s">
        <v>92</v>
      </c>
      <c r="H91" s="56"/>
      <c r="I91" s="57"/>
    </row>
  </sheetData>
  <mergeCells count="67">
    <mergeCell ref="J82:J83"/>
    <mergeCell ref="H4:I5"/>
    <mergeCell ref="E70:E73"/>
    <mergeCell ref="E75:E76"/>
    <mergeCell ref="E78:E80"/>
    <mergeCell ref="J4:J5"/>
    <mergeCell ref="J6:J7"/>
    <mergeCell ref="J8:J13"/>
    <mergeCell ref="J14:J16"/>
    <mergeCell ref="J17:J21"/>
    <mergeCell ref="J22:J30"/>
    <mergeCell ref="J65:J69"/>
    <mergeCell ref="J70:J74"/>
    <mergeCell ref="J75:J77"/>
    <mergeCell ref="J78:J81"/>
    <mergeCell ref="E8:E12"/>
    <mergeCell ref="E14:E15"/>
    <mergeCell ref="E17:E20"/>
    <mergeCell ref="E22:E29"/>
    <mergeCell ref="E65:E68"/>
    <mergeCell ref="C75:C76"/>
    <mergeCell ref="C78:C80"/>
    <mergeCell ref="D8:D12"/>
    <mergeCell ref="D14:D15"/>
    <mergeCell ref="D17:D20"/>
    <mergeCell ref="D22:D29"/>
    <mergeCell ref="D65:D68"/>
    <mergeCell ref="D70:D73"/>
    <mergeCell ref="D75:D76"/>
    <mergeCell ref="D78:D80"/>
    <mergeCell ref="C14:C15"/>
    <mergeCell ref="C17:C20"/>
    <mergeCell ref="C22:C29"/>
    <mergeCell ref="C65:C68"/>
    <mergeCell ref="C70:C73"/>
    <mergeCell ref="A89:B89"/>
    <mergeCell ref="C89:D89"/>
    <mergeCell ref="E89:F89"/>
    <mergeCell ref="G89:H89"/>
    <mergeCell ref="A6:A7"/>
    <mergeCell ref="A8:A12"/>
    <mergeCell ref="A14:A15"/>
    <mergeCell ref="A17:A20"/>
    <mergeCell ref="A22:A29"/>
    <mergeCell ref="A31:A63"/>
    <mergeCell ref="A65:A68"/>
    <mergeCell ref="A70:A73"/>
    <mergeCell ref="A75:A76"/>
    <mergeCell ref="A78:A80"/>
    <mergeCell ref="B6:B7"/>
    <mergeCell ref="B8:B12"/>
    <mergeCell ref="C2:H2"/>
    <mergeCell ref="C6:E6"/>
    <mergeCell ref="F6:I6"/>
    <mergeCell ref="A88:B88"/>
    <mergeCell ref="C88:D88"/>
    <mergeCell ref="E88:F88"/>
    <mergeCell ref="G88:H88"/>
    <mergeCell ref="B14:B15"/>
    <mergeCell ref="B17:B20"/>
    <mergeCell ref="B22:B29"/>
    <mergeCell ref="B31:B63"/>
    <mergeCell ref="B65:B68"/>
    <mergeCell ref="B70:B73"/>
    <mergeCell ref="B75:B76"/>
    <mergeCell ref="B78:B80"/>
    <mergeCell ref="C8:C12"/>
  </mergeCells>
  <phoneticPr fontId="13" type="noConversion"/>
  <pageMargins left="0.69930555555555596" right="0.69930555555555596" top="0.75" bottom="0.75" header="0.3" footer="0.3"/>
  <pageSetup paperSize="9" scale="3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topLeftCell="A10" zoomScale="110" zoomScaleNormal="110" workbookViewId="0">
      <selection activeCell="K32" sqref="K32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>
      <c r="B3" s="62" t="s">
        <v>93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00000000000001" customHeight="1">
      <c r="B5" s="3"/>
      <c r="C5" s="4"/>
      <c r="D5" s="5" t="s">
        <v>94</v>
      </c>
      <c r="E5" s="5"/>
      <c r="F5" s="95" t="s">
        <v>95</v>
      </c>
      <c r="G5" s="95"/>
      <c r="H5" s="5" t="s">
        <v>96</v>
      </c>
      <c r="I5" s="4"/>
      <c r="J5" s="95" t="s">
        <v>97</v>
      </c>
      <c r="K5" s="96"/>
    </row>
    <row r="6" spans="2:11" ht="20.100000000000001" customHeight="1">
      <c r="B6" s="6"/>
      <c r="C6" s="7"/>
      <c r="D6" s="8" t="s">
        <v>98</v>
      </c>
      <c r="E6" s="8"/>
      <c r="F6" s="97" t="s">
        <v>99</v>
      </c>
      <c r="G6" s="97"/>
      <c r="H6" s="8" t="s">
        <v>100</v>
      </c>
      <c r="I6" s="7"/>
      <c r="J6" s="97" t="s">
        <v>101</v>
      </c>
      <c r="K6" s="98"/>
    </row>
    <row r="7" spans="2:11" ht="20.100000000000001" customHeight="1">
      <c r="B7" s="6"/>
      <c r="C7" s="7"/>
      <c r="D7" s="8" t="s">
        <v>102</v>
      </c>
      <c r="E7" s="8"/>
      <c r="F7" s="97">
        <v>7.8</v>
      </c>
      <c r="G7" s="97"/>
      <c r="H7" s="8" t="s">
        <v>103</v>
      </c>
      <c r="I7" s="24"/>
      <c r="J7" s="99">
        <v>42932</v>
      </c>
      <c r="K7" s="98"/>
    </row>
    <row r="8" spans="2:11" ht="20.100000000000001" customHeight="1">
      <c r="B8" s="9"/>
      <c r="C8" s="10"/>
      <c r="D8" s="11"/>
      <c r="E8" s="11"/>
      <c r="F8" s="12"/>
      <c r="G8" s="12"/>
      <c r="H8" s="11" t="s">
        <v>104</v>
      </c>
      <c r="I8" s="25"/>
      <c r="J8" s="100" t="s">
        <v>105</v>
      </c>
      <c r="K8" s="101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02" t="s">
        <v>3</v>
      </c>
      <c r="C10" s="103"/>
      <c r="D10" s="14" t="s">
        <v>106</v>
      </c>
      <c r="E10" s="104" t="s">
        <v>107</v>
      </c>
      <c r="F10" s="105"/>
      <c r="G10" s="16" t="s">
        <v>108</v>
      </c>
      <c r="H10" s="15" t="s">
        <v>109</v>
      </c>
      <c r="I10" s="104" t="s">
        <v>110</v>
      </c>
      <c r="J10" s="105"/>
      <c r="K10" s="16" t="s">
        <v>111</v>
      </c>
    </row>
    <row r="11" spans="2:11" ht="20.100000000000001" customHeight="1">
      <c r="B11" s="106">
        <v>1</v>
      </c>
      <c r="C11" s="107"/>
      <c r="D11" s="118" t="s">
        <v>112</v>
      </c>
      <c r="E11" s="106" t="s">
        <v>113</v>
      </c>
      <c r="F11" s="107"/>
      <c r="G11" s="19">
        <v>566</v>
      </c>
      <c r="H11" s="19">
        <v>566</v>
      </c>
      <c r="I11" s="108">
        <v>0</v>
      </c>
      <c r="J11" s="109"/>
      <c r="K11" s="26" t="s">
        <v>114</v>
      </c>
    </row>
    <row r="12" spans="2:11">
      <c r="B12" s="106">
        <v>2</v>
      </c>
      <c r="C12" s="107"/>
      <c r="D12" s="119"/>
      <c r="E12" s="110" t="s">
        <v>115</v>
      </c>
      <c r="F12" s="110"/>
      <c r="G12" s="19">
        <v>129.19999999999999</v>
      </c>
      <c r="H12" s="19">
        <v>129.19999999999999</v>
      </c>
      <c r="I12" s="108">
        <v>0</v>
      </c>
      <c r="J12" s="109"/>
      <c r="K12" s="27" t="s">
        <v>116</v>
      </c>
    </row>
    <row r="13" spans="2:11">
      <c r="B13" s="106">
        <v>3</v>
      </c>
      <c r="C13" s="107"/>
      <c r="D13" s="119"/>
      <c r="E13" s="110" t="s">
        <v>115</v>
      </c>
      <c r="F13" s="110"/>
      <c r="G13" s="19">
        <v>9.5</v>
      </c>
      <c r="H13" s="19">
        <v>9.5</v>
      </c>
      <c r="I13" s="108">
        <v>0</v>
      </c>
      <c r="J13" s="109"/>
      <c r="K13" s="27" t="s">
        <v>117</v>
      </c>
    </row>
    <row r="14" spans="2:11">
      <c r="B14" s="17"/>
      <c r="C14" s="18"/>
      <c r="D14" s="119"/>
      <c r="E14" s="110" t="s">
        <v>115</v>
      </c>
      <c r="F14" s="110"/>
      <c r="G14" s="19">
        <v>9.5</v>
      </c>
      <c r="H14" s="19">
        <v>9.5</v>
      </c>
      <c r="I14" s="108">
        <v>0</v>
      </c>
      <c r="J14" s="109"/>
      <c r="K14" s="28" t="s">
        <v>118</v>
      </c>
    </row>
    <row r="15" spans="2:11">
      <c r="B15" s="106">
        <v>4</v>
      </c>
      <c r="C15" s="107"/>
      <c r="D15" s="119"/>
      <c r="E15" s="110" t="s">
        <v>115</v>
      </c>
      <c r="F15" s="110"/>
      <c r="G15" s="19">
        <v>41</v>
      </c>
      <c r="H15" s="19">
        <v>41</v>
      </c>
      <c r="I15" s="108">
        <v>0</v>
      </c>
      <c r="J15" s="109"/>
      <c r="K15" s="27" t="s">
        <v>119</v>
      </c>
    </row>
    <row r="16" spans="2:11">
      <c r="B16" s="106">
        <v>5</v>
      </c>
      <c r="C16" s="107"/>
      <c r="D16" s="119"/>
      <c r="E16" s="110" t="s">
        <v>115</v>
      </c>
      <c r="F16" s="110"/>
      <c r="G16" s="19">
        <v>158</v>
      </c>
      <c r="H16" s="19">
        <v>158</v>
      </c>
      <c r="I16" s="108">
        <v>0</v>
      </c>
      <c r="J16" s="109"/>
      <c r="K16" s="27" t="s">
        <v>120</v>
      </c>
    </row>
    <row r="17" spans="2:11">
      <c r="B17" s="106">
        <v>6</v>
      </c>
      <c r="C17" s="107"/>
      <c r="D17" s="119"/>
      <c r="E17" s="110" t="s">
        <v>121</v>
      </c>
      <c r="F17" s="110"/>
      <c r="G17" s="19">
        <v>70</v>
      </c>
      <c r="H17" s="19">
        <v>70</v>
      </c>
      <c r="I17" s="108">
        <v>0</v>
      </c>
      <c r="J17" s="109"/>
      <c r="K17" s="27" t="s">
        <v>122</v>
      </c>
    </row>
    <row r="18" spans="2:11">
      <c r="B18" s="17"/>
      <c r="C18" s="18"/>
      <c r="D18" s="119"/>
      <c r="E18" s="110" t="s">
        <v>121</v>
      </c>
      <c r="F18" s="110"/>
      <c r="G18" s="19">
        <v>25.76</v>
      </c>
      <c r="H18" s="19">
        <v>0</v>
      </c>
      <c r="I18" s="108">
        <v>25.76</v>
      </c>
      <c r="J18" s="109"/>
      <c r="K18" s="27" t="s">
        <v>122</v>
      </c>
    </row>
    <row r="19" spans="2:11">
      <c r="B19" s="17"/>
      <c r="C19" s="18"/>
      <c r="D19" s="119"/>
      <c r="E19" s="110" t="s">
        <v>121</v>
      </c>
      <c r="F19" s="110"/>
      <c r="G19" s="19">
        <v>36</v>
      </c>
      <c r="H19" s="19">
        <v>36</v>
      </c>
      <c r="I19" s="108">
        <v>0</v>
      </c>
      <c r="J19" s="109"/>
      <c r="K19" s="27" t="s">
        <v>123</v>
      </c>
    </row>
    <row r="20" spans="2:11">
      <c r="B20" s="17"/>
      <c r="C20" s="18"/>
      <c r="D20" s="119"/>
      <c r="E20" s="110" t="s">
        <v>121</v>
      </c>
      <c r="F20" s="110"/>
      <c r="G20" s="19">
        <v>33</v>
      </c>
      <c r="H20" s="19">
        <v>0</v>
      </c>
      <c r="I20" s="108">
        <v>33</v>
      </c>
      <c r="J20" s="109"/>
      <c r="K20" s="27" t="s">
        <v>124</v>
      </c>
    </row>
    <row r="21" spans="2:11">
      <c r="B21" s="17"/>
      <c r="C21" s="18"/>
      <c r="D21" s="119"/>
      <c r="E21" s="110" t="s">
        <v>121</v>
      </c>
      <c r="F21" s="110"/>
      <c r="G21" s="19">
        <v>33.200000000000003</v>
      </c>
      <c r="H21" s="19">
        <v>0</v>
      </c>
      <c r="I21" s="108">
        <v>33.200000000000003</v>
      </c>
      <c r="J21" s="109"/>
      <c r="K21" s="27" t="s">
        <v>124</v>
      </c>
    </row>
    <row r="22" spans="2:11">
      <c r="B22" s="17"/>
      <c r="C22" s="18"/>
      <c r="D22" s="119"/>
      <c r="E22" s="110" t="s">
        <v>121</v>
      </c>
      <c r="F22" s="110"/>
      <c r="G22" s="19">
        <v>24</v>
      </c>
      <c r="H22" s="19">
        <v>0</v>
      </c>
      <c r="I22" s="108">
        <v>24</v>
      </c>
      <c r="J22" s="109"/>
      <c r="K22" s="27" t="s">
        <v>125</v>
      </c>
    </row>
    <row r="23" spans="2:11">
      <c r="B23" s="17"/>
      <c r="C23" s="18"/>
      <c r="D23" s="119"/>
      <c r="E23" s="110" t="s">
        <v>121</v>
      </c>
      <c r="F23" s="110"/>
      <c r="G23" s="19">
        <v>34.799999999999997</v>
      </c>
      <c r="H23" s="19">
        <v>0</v>
      </c>
      <c r="I23" s="108">
        <v>34.799999999999997</v>
      </c>
      <c r="J23" s="109"/>
      <c r="K23" s="27" t="s">
        <v>125</v>
      </c>
    </row>
    <row r="24" spans="2:11">
      <c r="B24" s="17"/>
      <c r="C24" s="18"/>
      <c r="D24" s="119"/>
      <c r="E24" s="110" t="s">
        <v>121</v>
      </c>
      <c r="F24" s="110"/>
      <c r="G24" s="19">
        <v>20.7</v>
      </c>
      <c r="H24" s="19">
        <v>0</v>
      </c>
      <c r="I24" s="108">
        <v>20.7</v>
      </c>
      <c r="J24" s="109"/>
      <c r="K24" s="27" t="s">
        <v>122</v>
      </c>
    </row>
    <row r="25" spans="2:11">
      <c r="B25" s="106">
        <v>7</v>
      </c>
      <c r="C25" s="107"/>
      <c r="D25" s="119"/>
      <c r="E25" s="110" t="s">
        <v>121</v>
      </c>
      <c r="F25" s="110"/>
      <c r="G25" s="19">
        <v>15.9</v>
      </c>
      <c r="H25" s="19">
        <v>0</v>
      </c>
      <c r="I25" s="108">
        <v>15.9</v>
      </c>
      <c r="J25" s="109"/>
      <c r="K25" s="27" t="s">
        <v>126</v>
      </c>
    </row>
    <row r="26" spans="2:11">
      <c r="B26" s="106">
        <v>8</v>
      </c>
      <c r="C26" s="107"/>
      <c r="D26" s="118" t="s">
        <v>127</v>
      </c>
      <c r="E26" s="110"/>
      <c r="F26" s="110"/>
      <c r="G26" s="19">
        <v>0</v>
      </c>
      <c r="H26" s="19">
        <v>0</v>
      </c>
      <c r="I26" s="108">
        <v>0</v>
      </c>
      <c r="J26" s="109"/>
      <c r="K26" s="27"/>
    </row>
    <row r="27" spans="2:11" ht="20.100000000000001" customHeight="1">
      <c r="B27" s="106">
        <v>9</v>
      </c>
      <c r="C27" s="107"/>
      <c r="D27" s="119"/>
      <c r="E27" s="110"/>
      <c r="F27" s="110"/>
      <c r="G27" s="19">
        <v>0</v>
      </c>
      <c r="H27" s="19">
        <v>0</v>
      </c>
      <c r="I27" s="108">
        <v>0</v>
      </c>
      <c r="J27" s="109"/>
      <c r="K27" s="26"/>
    </row>
    <row r="28" spans="2:11" ht="20.100000000000001" customHeight="1">
      <c r="B28" s="106">
        <v>10</v>
      </c>
      <c r="C28" s="107"/>
      <c r="D28" s="120"/>
      <c r="E28" s="110"/>
      <c r="F28" s="110"/>
      <c r="G28" s="19">
        <f t="shared" ref="G28" si="0">H28+I28</f>
        <v>0</v>
      </c>
      <c r="H28" s="19">
        <v>0</v>
      </c>
      <c r="I28" s="108">
        <v>0</v>
      </c>
      <c r="J28" s="109"/>
      <c r="K28" s="26"/>
    </row>
    <row r="29" spans="2:11" ht="20.100000000000001" customHeight="1">
      <c r="B29" s="104" t="s">
        <v>83</v>
      </c>
      <c r="C29" s="111"/>
      <c r="D29" s="111"/>
      <c r="E29" s="111"/>
      <c r="F29" s="105"/>
      <c r="G29" s="20">
        <f>SUM(G11:G28)</f>
        <v>1206.5600000000002</v>
      </c>
      <c r="H29" s="20">
        <f>SUM(H11:H28)</f>
        <v>1019.2</v>
      </c>
      <c r="I29" s="112">
        <f>SUM(I11:J28)</f>
        <v>187.35999999999999</v>
      </c>
      <c r="J29" s="113"/>
      <c r="K29" s="29"/>
    </row>
    <row r="30" spans="2:11" ht="20.100000000000001" customHeight="1">
      <c r="B30" s="13"/>
      <c r="C30" s="13"/>
      <c r="D30" s="13"/>
      <c r="E30" s="13"/>
      <c r="F30" s="13"/>
      <c r="G30" s="13"/>
      <c r="H30" s="13"/>
      <c r="I30" s="13"/>
      <c r="J30" s="30"/>
      <c r="K30" s="13"/>
    </row>
    <row r="31" spans="2:11" ht="20.100000000000001" customHeight="1">
      <c r="B31" s="114" t="s">
        <v>109</v>
      </c>
      <c r="C31" s="114"/>
      <c r="D31" s="114"/>
      <c r="E31" s="114"/>
      <c r="F31" s="114"/>
      <c r="G31" s="114" t="s">
        <v>128</v>
      </c>
      <c r="H31" s="114"/>
      <c r="I31" s="114"/>
      <c r="J31" s="114"/>
      <c r="K31" s="16" t="s">
        <v>129</v>
      </c>
    </row>
    <row r="32" spans="2:11" ht="20.100000000000001" customHeight="1">
      <c r="B32" s="115">
        <f>H29</f>
        <v>1019.2</v>
      </c>
      <c r="C32" s="115"/>
      <c r="D32" s="115"/>
      <c r="E32" s="115"/>
      <c r="F32" s="115"/>
      <c r="G32" s="115">
        <f>I29</f>
        <v>187.35999999999999</v>
      </c>
      <c r="H32" s="115"/>
      <c r="I32" s="115"/>
      <c r="J32" s="115"/>
      <c r="K32" s="31">
        <f>SUM(B32:J32)</f>
        <v>1206.56</v>
      </c>
    </row>
    <row r="33" spans="1:11" ht="20.100000000000001" customHeight="1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ht="20.100000000000001" customHeight="1">
      <c r="B34" s="13" t="s">
        <v>130</v>
      </c>
      <c r="C34" s="13"/>
      <c r="D34" s="13"/>
      <c r="E34" s="13"/>
      <c r="F34" s="13" t="s">
        <v>90</v>
      </c>
      <c r="G34" s="13" t="s">
        <v>131</v>
      </c>
      <c r="H34" s="13"/>
      <c r="I34" s="13"/>
      <c r="J34" s="13" t="s">
        <v>92</v>
      </c>
      <c r="K34" s="13"/>
    </row>
    <row r="37" spans="1:11" ht="17.649999999999999">
      <c r="A37" s="62" t="s">
        <v>132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</row>
    <row r="39" spans="1:11" ht="20.100000000000001" customHeight="1">
      <c r="B39" s="3"/>
      <c r="C39" s="4"/>
      <c r="D39" s="5" t="s">
        <v>94</v>
      </c>
      <c r="E39" s="5"/>
      <c r="F39" s="95" t="str">
        <f>F5</f>
        <v>张羽</v>
      </c>
      <c r="G39" s="95"/>
      <c r="H39" s="5" t="s">
        <v>96</v>
      </c>
      <c r="I39" s="4"/>
      <c r="J39" s="95" t="str">
        <f>J5</f>
        <v>助理</v>
      </c>
      <c r="K39" s="96"/>
    </row>
    <row r="40" spans="1:11" ht="20.100000000000001" customHeight="1">
      <c r="B40" s="6"/>
      <c r="C40" s="7"/>
      <c r="D40" s="8" t="s">
        <v>98</v>
      </c>
      <c r="E40" s="8"/>
      <c r="F40" s="97" t="str">
        <f>F6</f>
        <v>上海、成都</v>
      </c>
      <c r="G40" s="97"/>
      <c r="H40" s="8" t="s">
        <v>100</v>
      </c>
      <c r="I40" s="7"/>
      <c r="J40" s="97" t="str">
        <f>J6</f>
        <v>人事行政部</v>
      </c>
      <c r="K40" s="98"/>
    </row>
    <row r="41" spans="1:11" ht="20.100000000000001" customHeight="1">
      <c r="B41" s="6"/>
      <c r="C41" s="7"/>
      <c r="D41" s="8" t="s">
        <v>102</v>
      </c>
      <c r="E41" s="8"/>
      <c r="F41" s="97">
        <f>F7</f>
        <v>7.8</v>
      </c>
      <c r="G41" s="97"/>
      <c r="H41" s="8" t="s">
        <v>103</v>
      </c>
      <c r="I41" s="24"/>
      <c r="J41" s="99">
        <f>J7</f>
        <v>42932</v>
      </c>
      <c r="K41" s="98"/>
    </row>
    <row r="42" spans="1:11" ht="20.100000000000001" customHeight="1">
      <c r="B42" s="9"/>
      <c r="C42" s="10"/>
      <c r="D42" s="11"/>
      <c r="E42" s="11"/>
      <c r="F42" s="12"/>
      <c r="G42" s="12"/>
      <c r="H42" s="11" t="s">
        <v>104</v>
      </c>
      <c r="I42" s="25"/>
      <c r="J42" s="116" t="str">
        <f>J8</f>
        <v>HMOA-190708-SXY601</v>
      </c>
      <c r="K42" s="101"/>
    </row>
    <row r="43" spans="1:11" ht="20.100000000000001" customHeight="1"/>
    <row r="44" spans="1:11" ht="20.100000000000001" customHeight="1">
      <c r="B44" s="110"/>
      <c r="C44" s="110"/>
      <c r="D44" s="21" t="s">
        <v>133</v>
      </c>
      <c r="E44" s="110" t="s">
        <v>134</v>
      </c>
      <c r="F44" s="110"/>
      <c r="G44" s="19" t="s">
        <v>135</v>
      </c>
      <c r="H44" s="19" t="s">
        <v>136</v>
      </c>
      <c r="I44" s="117" t="s">
        <v>83</v>
      </c>
      <c r="J44" s="117"/>
      <c r="K44" s="32" t="s">
        <v>111</v>
      </c>
    </row>
    <row r="45" spans="1:11">
      <c r="B45" s="110">
        <v>1</v>
      </c>
      <c r="C45" s="110"/>
      <c r="D45" s="21" t="s">
        <v>137</v>
      </c>
      <c r="E45" s="110" t="s">
        <v>138</v>
      </c>
      <c r="F45" s="110"/>
      <c r="G45" s="19">
        <v>100</v>
      </c>
      <c r="H45" s="19">
        <v>5</v>
      </c>
      <c r="I45" s="108">
        <v>500</v>
      </c>
      <c r="J45" s="109"/>
      <c r="K45" s="32"/>
    </row>
    <row r="46" spans="1:11" ht="20.100000000000001" customHeight="1">
      <c r="B46" s="110">
        <v>2</v>
      </c>
      <c r="C46" s="110"/>
      <c r="D46" s="21" t="s">
        <v>137</v>
      </c>
      <c r="E46" s="110" t="s">
        <v>139</v>
      </c>
      <c r="F46" s="110"/>
      <c r="G46" s="19">
        <v>200</v>
      </c>
      <c r="H46" s="19">
        <v>2</v>
      </c>
      <c r="I46" s="108">
        <v>400</v>
      </c>
      <c r="J46" s="109"/>
      <c r="K46" s="32"/>
    </row>
    <row r="47" spans="1:11" ht="20.100000000000001" customHeight="1">
      <c r="B47" s="110">
        <v>3</v>
      </c>
      <c r="C47" s="110"/>
      <c r="D47" s="22"/>
      <c r="E47" s="110"/>
      <c r="F47" s="110"/>
      <c r="G47" s="19"/>
      <c r="H47" s="19"/>
      <c r="I47" s="108"/>
      <c r="J47" s="109"/>
      <c r="K47" s="27"/>
    </row>
    <row r="48" spans="1:11" ht="20.100000000000001" customHeight="1">
      <c r="B48" s="104" t="s">
        <v>83</v>
      </c>
      <c r="C48" s="111"/>
      <c r="D48" s="111"/>
      <c r="E48" s="111"/>
      <c r="F48" s="105"/>
      <c r="G48" s="20"/>
      <c r="H48" s="20"/>
      <c r="I48" s="112">
        <f>SUM(I45:J47)</f>
        <v>900</v>
      </c>
      <c r="J48" s="113"/>
      <c r="K48" s="29"/>
    </row>
    <row r="49" spans="2:11" ht="20.100000000000001" customHeight="1">
      <c r="B49" s="13" t="s">
        <v>130</v>
      </c>
      <c r="C49" s="13"/>
      <c r="D49" s="13"/>
      <c r="E49" s="13"/>
      <c r="F49" s="13" t="s">
        <v>90</v>
      </c>
      <c r="G49" s="13" t="s">
        <v>131</v>
      </c>
      <c r="H49" s="13"/>
      <c r="I49" s="13"/>
      <c r="J49" s="13" t="s">
        <v>92</v>
      </c>
      <c r="K49" s="13"/>
    </row>
  </sheetData>
  <mergeCells count="87">
    <mergeCell ref="B47:C47"/>
    <mergeCell ref="E47:F47"/>
    <mergeCell ref="I47:J47"/>
    <mergeCell ref="B48:F48"/>
    <mergeCell ref="I48:J48"/>
    <mergeCell ref="B45:C45"/>
    <mergeCell ref="E45:F45"/>
    <mergeCell ref="I45:J45"/>
    <mergeCell ref="B46:C46"/>
    <mergeCell ref="E46:F46"/>
    <mergeCell ref="I46:J46"/>
    <mergeCell ref="F41:G41"/>
    <mergeCell ref="J41:K41"/>
    <mergeCell ref="J42:K42"/>
    <mergeCell ref="B44:C44"/>
    <mergeCell ref="E44:F44"/>
    <mergeCell ref="I44:J44"/>
    <mergeCell ref="A37:K37"/>
    <mergeCell ref="F39:G39"/>
    <mergeCell ref="J39:K39"/>
    <mergeCell ref="F40:G40"/>
    <mergeCell ref="J40:K40"/>
    <mergeCell ref="B29:F29"/>
    <mergeCell ref="I29:J29"/>
    <mergeCell ref="B31:F31"/>
    <mergeCell ref="G31:J31"/>
    <mergeCell ref="B32:F32"/>
    <mergeCell ref="G32:J32"/>
    <mergeCell ref="B27:C27"/>
    <mergeCell ref="E27:F27"/>
    <mergeCell ref="I27:J27"/>
    <mergeCell ref="B28:C28"/>
    <mergeCell ref="E28:F28"/>
    <mergeCell ref="I28:J28"/>
    <mergeCell ref="D26:D28"/>
    <mergeCell ref="B25:C25"/>
    <mergeCell ref="E25:F25"/>
    <mergeCell ref="I25:J25"/>
    <mergeCell ref="B26:C26"/>
    <mergeCell ref="E26:F26"/>
    <mergeCell ref="I26:J26"/>
    <mergeCell ref="D11:D25"/>
    <mergeCell ref="E22:F22"/>
    <mergeCell ref="I22:J22"/>
    <mergeCell ref="E23:F23"/>
    <mergeCell ref="I23:J23"/>
    <mergeCell ref="E24:F24"/>
    <mergeCell ref="I24:J24"/>
    <mergeCell ref="E19:F19"/>
    <mergeCell ref="I19:J19"/>
    <mergeCell ref="E20:F20"/>
    <mergeCell ref="I20:J20"/>
    <mergeCell ref="E21:F21"/>
    <mergeCell ref="I21:J21"/>
    <mergeCell ref="B17:C17"/>
    <mergeCell ref="E17:F17"/>
    <mergeCell ref="I17:J17"/>
    <mergeCell ref="E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4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2017-11-07T06:55:00Z</cp:lastPrinted>
  <dcterms:created xsi:type="dcterms:W3CDTF">2014-04-15T08:52:00Z</dcterms:created>
  <dcterms:modified xsi:type="dcterms:W3CDTF">2019-07-16T07:32:11Z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