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-地接社" sheetId="18" r:id="rId1"/>
  </sheets>
  <definedNames>
    <definedName name="_xlnm.Print_Area" localSheetId="0">'结算-地接社'!$A$1:$G$9</definedName>
    <definedName name="_xlnm.Print_Titles" localSheetId="0">'结算-地接社'!#REF!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<sst xmlns="http://schemas.openxmlformats.org/spreadsheetml/2006/main" count="46" uniqueCount="42">
  <si>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先声药业会务服务结算单-地接社</t>
  </si>
  <si>
    <t>项目名称：新疆医学会临床药学专委会2024年学术年会（郑鹏）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</si>
  <si>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</si>
  <si>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</si>
  <si>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活动时间：7.26-7.28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</si>
  <si>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</si>
  <si>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</si>
  <si>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活动地点：乌鲁木齐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</si>
  <si>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</si>
  <si>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</si>
  <si>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拟参加人数：3+1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</si>
  <si>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</si>
  <si>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</si>
  <si>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</si>
  <si>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</si>
  <si>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</si>
  <si>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</si>
  <si>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</si>
  <si>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小计</t>
  </si>
  <si>
    <t>结算小计</t>
  </si>
  <si>
    <t>差异金额</t>
  </si>
  <si>
    <t>差异说明</t>
  </si>
  <si>
    <t>A. 主要费用-地接社</t>
  </si>
  <si>
    <t>小交通</t>
  </si>
  <si>
    <t>帕萨特或同级</t>
  </si>
  <si>
    <t>合肥接送机</t>
  </si>
  <si>
    <t>乌鲁木齐接送机</t>
  </si>
  <si>
    <t>乌鲁木齐包车26日27日（10小时120公里）</t>
  </si>
  <si>
    <t>含超时超公里</t>
  </si>
  <si>
    <t>餐费</t>
  </si>
  <si>
    <t>7月26日晚餐、7月27日晚餐</t>
  </si>
  <si>
    <t>费用垫付</t>
  </si>
  <si>
    <t>酒店住宿</t>
  </si>
  <si>
    <t>据实结算</t>
  </si>
  <si>
    <t>费用合计</t>
  </si>
  <si>
    <t>B. 其余费用</t>
  </si>
  <si>
    <t>/</t>
  </si>
  <si>
    <t>服务费</t>
  </si>
  <si>
    <t>A-C费用合计</t>
  </si>
  <si>
    <t>D.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</si>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</sst>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微软雅黑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5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9" applyNumberFormat="0" applyFill="0" applyAlignment="0" applyProtection="0">
      <alignment vertical="center"/>
    </xf>
    <xf numFmtId="0" fontId="20" fillId="0" borderId="59" applyNumberFormat="0" applyFill="0" applyAlignment="0" applyProtection="0">
      <alignment vertical="center"/>
    </xf>
    <xf numFmtId="0" fontId="21" fillId="0" borderId="6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61" applyNumberFormat="0" applyAlignment="0" applyProtection="0">
      <alignment vertical="center"/>
    </xf>
    <xf numFmtId="0" fontId="23" fillId="12" borderId="62" applyNumberFormat="0" applyAlignment="0" applyProtection="0">
      <alignment vertical="center"/>
    </xf>
    <xf numFmtId="0" fontId="24" fillId="12" borderId="61" applyNumberFormat="0" applyAlignment="0" applyProtection="0">
      <alignment vertical="center"/>
    </xf>
    <xf numFmtId="0" fontId="25" fillId="13" borderId="63" applyNumberFormat="0" applyAlignment="0" applyProtection="0">
      <alignment vertical="center"/>
    </xf>
    <xf numFmtId="0" fontId="26" fillId="0" borderId="64" applyNumberFormat="0" applyFill="0" applyAlignment="0" applyProtection="0">
      <alignment vertical="center"/>
    </xf>
    <xf numFmtId="0" fontId="27" fillId="0" borderId="6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1" fillId="0" borderId="20" xfId="49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6" fillId="2" borderId="3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right" vertical="center" wrapText="1"/>
    </xf>
    <xf numFmtId="0" fontId="6" fillId="2" borderId="36" xfId="0" applyFont="1" applyFill="1" applyBorder="1" applyAlignment="1">
      <alignment horizontal="right" vertical="center"/>
    </xf>
    <xf numFmtId="9" fontId="6" fillId="2" borderId="37" xfId="0" applyNumberFormat="1" applyFont="1" applyFill="1" applyBorder="1" applyAlignment="1">
      <alignment horizontal="center" vertical="center"/>
    </xf>
    <xf numFmtId="10" fontId="6" fillId="2" borderId="38" xfId="0" applyNumberFormat="1" applyFont="1" applyFill="1" applyBorder="1" applyAlignment="1">
      <alignment horizontal="center" vertical="center"/>
    </xf>
    <xf numFmtId="10" fontId="6" fillId="2" borderId="3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right" vertical="center" wrapText="1"/>
    </xf>
    <xf numFmtId="0" fontId="6" fillId="7" borderId="28" xfId="0" applyFont="1" applyFill="1" applyBorder="1" applyAlignment="1">
      <alignment horizontal="right" vertical="center" wrapText="1"/>
    </xf>
    <xf numFmtId="0" fontId="6" fillId="7" borderId="29" xfId="0" applyFont="1" applyFill="1" applyBorder="1" applyAlignment="1">
      <alignment horizontal="right" vertical="center" wrapText="1"/>
    </xf>
    <xf numFmtId="176" fontId="6" fillId="7" borderId="30" xfId="0" applyNumberFormat="1" applyFont="1" applyFill="1" applyBorder="1" applyAlignment="1">
      <alignment horizontal="center" vertical="center"/>
    </xf>
    <xf numFmtId="176" fontId="8" fillId="7" borderId="41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left" vertical="center"/>
    </xf>
    <xf numFmtId="0" fontId="6" fillId="8" borderId="31" xfId="0" applyFont="1" applyFill="1" applyBorder="1" applyAlignment="1">
      <alignment horizontal="left" vertical="center"/>
    </xf>
    <xf numFmtId="0" fontId="6" fillId="8" borderId="32" xfId="0" applyFont="1" applyFill="1" applyBorder="1" applyAlignment="1">
      <alignment horizontal="left" vertical="center"/>
    </xf>
    <xf numFmtId="0" fontId="6" fillId="8" borderId="33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/>
    </xf>
    <xf numFmtId="10" fontId="6" fillId="2" borderId="43" xfId="0" applyNumberFormat="1" applyFont="1" applyFill="1" applyBorder="1" applyAlignment="1">
      <alignment horizontal="center" vertical="center"/>
    </xf>
    <xf numFmtId="9" fontId="6" fillId="2" borderId="44" xfId="0" applyNumberFormat="1" applyFont="1" applyFill="1" applyBorder="1" applyAlignment="1">
      <alignment horizontal="center" vertical="center"/>
    </xf>
    <xf numFmtId="9" fontId="6" fillId="2" borderId="45" xfId="0" applyNumberFormat="1" applyFont="1" applyFill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right" vertical="center" wrapText="1"/>
    </xf>
    <xf numFmtId="0" fontId="6" fillId="7" borderId="48" xfId="0" applyFont="1" applyFill="1" applyBorder="1" applyAlignment="1">
      <alignment horizontal="right" vertical="center" wrapText="1"/>
    </xf>
    <xf numFmtId="0" fontId="6" fillId="7" borderId="49" xfId="0" applyFont="1" applyFill="1" applyBorder="1" applyAlignment="1">
      <alignment horizontal="right" vertical="center" wrapText="1"/>
    </xf>
    <xf numFmtId="177" fontId="6" fillId="9" borderId="50" xfId="0" applyNumberFormat="1" applyFont="1" applyFill="1" applyBorder="1" applyAlignment="1">
      <alignment horizontal="center" vertical="center"/>
    </xf>
    <xf numFmtId="177" fontId="6" fillId="9" borderId="47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left" vertical="center"/>
    </xf>
    <xf numFmtId="0" fontId="8" fillId="5" borderId="33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" fillId="0" borderId="16" xfId="49" applyFont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0" borderId="42" xfId="49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0" borderId="18" xfId="49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2" borderId="54" xfId="0" applyFont="1" applyFill="1" applyBorder="1" applyAlignment="1">
      <alignment vertical="center"/>
    </xf>
    <xf numFmtId="0" fontId="8" fillId="7" borderId="28" xfId="0" applyFont="1" applyFill="1" applyBorder="1" applyAlignment="1">
      <alignment vertical="center" wrapText="1"/>
    </xf>
    <xf numFmtId="0" fontId="8" fillId="7" borderId="53" xfId="0" applyFont="1" applyFill="1" applyBorder="1" applyAlignment="1">
      <alignment vertical="center" wrapText="1"/>
    </xf>
    <xf numFmtId="0" fontId="8" fillId="8" borderId="31" xfId="0" applyFont="1" applyFill="1" applyBorder="1" applyAlignment="1">
      <alignment horizontal="left" vertical="center"/>
    </xf>
    <xf numFmtId="0" fontId="8" fillId="8" borderId="3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vertical="center" wrapText="1"/>
    </xf>
    <xf numFmtId="0" fontId="8" fillId="7" borderId="57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59702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3"/>
  <sheetViews>
    <sheetView tabSelected="1" zoomScale="130" zoomScaleNormal="130" workbookViewId="0">
      <selection activeCell="C29" sqref="C29"/>
    </sheetView>
  </sheetViews>
  <sheetFormatPr defaultColWidth="9" defaultRowHeight="13.2"/>
  <cols>
    <col min="1" max="1" width="7.25" style="2" customWidth="1"/>
    <col min="2" max="2" width="12.5833333333333" style="2" customWidth="1"/>
    <col min="3" max="3" width="31.2916666666667" style="3" customWidth="1"/>
    <col min="4" max="4" width="7.83333333333333" style="4" customWidth="1"/>
    <col min="5" max="6" width="5.25" style="4" customWidth="1"/>
    <col min="7" max="7" width="8.75" style="4" customWidth="1"/>
    <col min="8" max="8" width="9.99166666666667" style="4" customWidth="1"/>
    <col min="9" max="9" width="9.99166666666667" style="2" customWidth="1"/>
    <col min="10" max="10" width="5.25" style="2" customWidth="1"/>
    <col min="11" max="11" width="5.125" style="2" customWidth="1"/>
    <col min="12" max="12" width="7.5" style="2" customWidth="1"/>
    <col min="13" max="13" width="14.8166666666667" style="2" customWidth="1"/>
    <col min="14" max="16384" width="9" style="2"/>
  </cols>
  <sheetData>
    <row r="1" spans="1:7">
      <c r="A1" s="5"/>
      <c r="B1" s="5"/>
      <c r="C1" s="6"/>
      <c r="D1" s="7"/>
      <c r="E1" s="2"/>
      <c r="F1" s="2"/>
      <c r="G1" s="2"/>
    </row>
    <row r="2" spans="1:7">
      <c r="A2" s="5"/>
      <c r="B2" s="5"/>
      <c r="C2" s="6"/>
      <c r="D2" s="7"/>
      <c r="E2" s="2"/>
      <c r="F2" s="2"/>
      <c r="G2" s="2"/>
    </row>
    <row r="3" ht="45.75" customHeight="1" spans="1:13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17.25" customHeight="1" spans="1:11">
      <c r="A4" s="9" t="s">
        <v>1</v>
      </c>
      <c r="B4" s="9"/>
      <c r="C4" s="10"/>
      <c r="D4" s="9"/>
      <c r="E4" s="9"/>
      <c r="H4" s="9" t="s">
        <v>2</v>
      </c>
      <c r="I4" s="9" t="s">
        <v>3</v>
      </c>
      <c r="J4" s="9"/>
      <c r="K4" s="9"/>
    </row>
    <row r="5" s="1" customFormat="1" ht="17.25" customHeight="1" spans="1:11">
      <c r="A5" s="11" t="s">
        <v>4</v>
      </c>
      <c r="B5" s="11"/>
      <c r="C5" s="12"/>
      <c r="D5" s="9"/>
      <c r="E5" s="9"/>
      <c r="H5" s="9" t="s">
        <v>5</v>
      </c>
      <c r="I5" s="9" t="s">
        <v>6</v>
      </c>
      <c r="J5" s="9"/>
      <c r="K5" s="9"/>
    </row>
    <row r="6" s="1" customFormat="1" ht="17.25" customHeight="1" spans="1:11">
      <c r="A6" s="11" t="s">
        <v>7</v>
      </c>
      <c r="B6" s="11"/>
      <c r="C6" s="13"/>
      <c r="D6" s="9"/>
      <c r="E6" s="14"/>
      <c r="H6" s="9" t="s">
        <v>8</v>
      </c>
      <c r="I6" s="14" t="s">
        <v>9</v>
      </c>
      <c r="J6" s="9"/>
      <c r="K6" s="9"/>
    </row>
    <row r="7" s="1" customFormat="1" ht="17.25" customHeight="1" spans="1:11">
      <c r="A7" s="11" t="s">
        <v>10</v>
      </c>
      <c r="B7" s="11"/>
      <c r="C7" s="13"/>
      <c r="D7" s="15"/>
      <c r="E7" s="9"/>
      <c r="H7" s="15" t="s">
        <v>11</v>
      </c>
      <c r="I7" s="9" t="s">
        <v>12</v>
      </c>
      <c r="J7" s="9"/>
      <c r="K7" s="9"/>
    </row>
    <row r="8" s="1" customFormat="1" ht="12.15" spans="3:8">
      <c r="C8" s="16"/>
      <c r="D8" s="17"/>
      <c r="E8" s="17"/>
      <c r="F8" s="17"/>
      <c r="G8" s="17"/>
      <c r="H8" s="17"/>
    </row>
    <row r="9" s="1" customFormat="1" ht="12" spans="1:13">
      <c r="A9" s="18" t="s">
        <v>13</v>
      </c>
      <c r="B9" s="19"/>
      <c r="C9" s="20" t="s">
        <v>14</v>
      </c>
      <c r="D9" s="21" t="s">
        <v>15</v>
      </c>
      <c r="E9" s="22" t="s">
        <v>16</v>
      </c>
      <c r="F9" s="22" t="s">
        <v>17</v>
      </c>
      <c r="G9" s="23" t="s">
        <v>18</v>
      </c>
      <c r="H9" s="24" t="s">
        <v>19</v>
      </c>
      <c r="I9" s="92" t="s">
        <v>15</v>
      </c>
      <c r="J9" s="92" t="s">
        <v>16</v>
      </c>
      <c r="K9" s="92" t="s">
        <v>17</v>
      </c>
      <c r="L9" s="92" t="s">
        <v>20</v>
      </c>
      <c r="M9" s="93" t="s">
        <v>21</v>
      </c>
    </row>
    <row r="10" spans="1:13">
      <c r="A10" s="25" t="s">
        <v>22</v>
      </c>
      <c r="B10" s="26"/>
      <c r="C10" s="27"/>
      <c r="D10" s="26"/>
      <c r="E10" s="26"/>
      <c r="F10" s="26"/>
      <c r="G10" s="28"/>
      <c r="H10" s="29"/>
      <c r="I10" s="94"/>
      <c r="J10" s="94"/>
      <c r="K10" s="94"/>
      <c r="L10" s="94"/>
      <c r="M10" s="95"/>
    </row>
    <row r="11" spans="1:13">
      <c r="A11" s="30" t="s">
        <v>23</v>
      </c>
      <c r="B11" s="31" t="s">
        <v>24</v>
      </c>
      <c r="C11" s="32" t="s">
        <v>25</v>
      </c>
      <c r="D11" s="33">
        <v>350</v>
      </c>
      <c r="E11" s="34">
        <v>2</v>
      </c>
      <c r="F11" s="35">
        <v>1</v>
      </c>
      <c r="G11" s="36">
        <f>F11*E11*D11</f>
        <v>700</v>
      </c>
      <c r="H11" s="37">
        <f>I11*J11*K11</f>
        <v>700</v>
      </c>
      <c r="I11" s="33">
        <v>350</v>
      </c>
      <c r="J11" s="34">
        <v>2</v>
      </c>
      <c r="K11" s="35">
        <v>1</v>
      </c>
      <c r="L11" s="96">
        <f>G11-H11</f>
        <v>0</v>
      </c>
      <c r="M11" s="97"/>
    </row>
    <row r="12" spans="1:13">
      <c r="A12" s="38"/>
      <c r="B12" s="31"/>
      <c r="C12" s="39" t="s">
        <v>26</v>
      </c>
      <c r="D12" s="33">
        <v>240</v>
      </c>
      <c r="E12" s="34">
        <v>2</v>
      </c>
      <c r="F12" s="35">
        <v>1</v>
      </c>
      <c r="G12" s="36">
        <f>F12*E12*D12</f>
        <v>480</v>
      </c>
      <c r="H12" s="37">
        <f>I12*J12*K12</f>
        <v>480</v>
      </c>
      <c r="I12" s="33">
        <v>240</v>
      </c>
      <c r="J12" s="34">
        <v>2</v>
      </c>
      <c r="K12" s="35">
        <v>1</v>
      </c>
      <c r="L12" s="96">
        <f>G12-H12</f>
        <v>0</v>
      </c>
      <c r="M12" s="97"/>
    </row>
    <row r="13" spans="1:13">
      <c r="A13" s="38"/>
      <c r="B13" s="40"/>
      <c r="C13" s="32" t="s">
        <v>27</v>
      </c>
      <c r="D13" s="33">
        <v>1000</v>
      </c>
      <c r="E13" s="34">
        <v>2</v>
      </c>
      <c r="F13" s="35">
        <v>1</v>
      </c>
      <c r="G13" s="36">
        <f>F13*E13*D13</f>
        <v>2000</v>
      </c>
      <c r="H13" s="37">
        <f>I13*J13*K13</f>
        <v>2500</v>
      </c>
      <c r="I13" s="33">
        <v>2500</v>
      </c>
      <c r="J13" s="34">
        <v>1</v>
      </c>
      <c r="K13" s="35">
        <v>1</v>
      </c>
      <c r="L13" s="96">
        <f>G13-H13</f>
        <v>-500</v>
      </c>
      <c r="M13" s="98" t="s">
        <v>28</v>
      </c>
    </row>
    <row r="14" spans="1:16">
      <c r="A14" s="38" t="s">
        <v>29</v>
      </c>
      <c r="B14" s="41" t="s">
        <v>30</v>
      </c>
      <c r="C14" s="42"/>
      <c r="D14" s="33"/>
      <c r="E14" s="34"/>
      <c r="F14" s="35"/>
      <c r="G14" s="36"/>
      <c r="H14" s="37">
        <f>I14*J14*K14</f>
        <v>3533</v>
      </c>
      <c r="I14" s="99">
        <v>3533</v>
      </c>
      <c r="J14" s="100">
        <v>1</v>
      </c>
      <c r="K14" s="100">
        <v>1</v>
      </c>
      <c r="L14" s="96">
        <f>G14-H14</f>
        <v>-3533</v>
      </c>
      <c r="M14" s="98"/>
      <c r="N14" s="101"/>
      <c r="O14" s="101"/>
      <c r="P14" s="101"/>
    </row>
    <row r="15" spans="1:13">
      <c r="A15" s="43" t="s">
        <v>31</v>
      </c>
      <c r="B15" s="44" t="s">
        <v>32</v>
      </c>
      <c r="C15" s="45" t="s">
        <v>33</v>
      </c>
      <c r="D15" s="33">
        <v>1800</v>
      </c>
      <c r="E15" s="34">
        <v>1</v>
      </c>
      <c r="F15" s="35">
        <v>1</v>
      </c>
      <c r="G15" s="36">
        <f>F15*E15*D15</f>
        <v>1800</v>
      </c>
      <c r="H15" s="37">
        <f>I15*J15*K15</f>
        <v>1800</v>
      </c>
      <c r="I15" s="99">
        <v>600</v>
      </c>
      <c r="J15" s="102">
        <v>3</v>
      </c>
      <c r="K15" s="102">
        <v>1</v>
      </c>
      <c r="L15" s="96">
        <f>G15-H15</f>
        <v>0</v>
      </c>
      <c r="M15" s="98"/>
    </row>
    <row r="16" spans="1:13">
      <c r="A16" s="46" t="s">
        <v>34</v>
      </c>
      <c r="B16" s="47"/>
      <c r="C16" s="48"/>
      <c r="D16" s="47"/>
      <c r="E16" s="47"/>
      <c r="F16" s="47"/>
      <c r="G16" s="49">
        <f>SUM(G11:G15)</f>
        <v>4980</v>
      </c>
      <c r="H16" s="50">
        <f>SUM(H11:H15)</f>
        <v>9013</v>
      </c>
      <c r="I16" s="103"/>
      <c r="J16" s="104"/>
      <c r="K16" s="104"/>
      <c r="L16" s="104"/>
      <c r="M16" s="105"/>
    </row>
    <row r="17" spans="1:15">
      <c r="A17" s="51" t="s">
        <v>35</v>
      </c>
      <c r="B17" s="52"/>
      <c r="C17" s="53"/>
      <c r="D17" s="52"/>
      <c r="E17" s="52"/>
      <c r="F17" s="52"/>
      <c r="G17" s="54"/>
      <c r="H17" s="55"/>
      <c r="I17" s="106"/>
      <c r="J17" s="106"/>
      <c r="K17" s="106"/>
      <c r="L17" s="106"/>
      <c r="M17" s="107"/>
      <c r="O17" s="108"/>
    </row>
    <row r="18" spans="1:15">
      <c r="A18" s="56" t="s">
        <v>36</v>
      </c>
      <c r="B18" s="57"/>
      <c r="C18" s="58" t="s">
        <v>36</v>
      </c>
      <c r="D18" s="59">
        <v>0</v>
      </c>
      <c r="E18" s="60">
        <v>0</v>
      </c>
      <c r="F18" s="60">
        <v>0</v>
      </c>
      <c r="G18" s="61">
        <f>F18*E18*D18</f>
        <v>0</v>
      </c>
      <c r="H18" s="62">
        <f>I18*J18*K18</f>
        <v>0</v>
      </c>
      <c r="I18" s="99"/>
      <c r="J18" s="109"/>
      <c r="K18" s="109"/>
      <c r="L18" s="96">
        <f>G18-H18</f>
        <v>0</v>
      </c>
      <c r="M18" s="110"/>
      <c r="O18" s="108"/>
    </row>
    <row r="19" spans="1:15">
      <c r="A19" s="63" t="s">
        <v>37</v>
      </c>
      <c r="B19" s="64"/>
      <c r="C19" s="65"/>
      <c r="D19" s="66">
        <v>0.06</v>
      </c>
      <c r="E19" s="66"/>
      <c r="F19" s="67"/>
      <c r="G19" s="68">
        <f>(G16+G18)*D19</f>
        <v>298.8</v>
      </c>
      <c r="H19" s="69">
        <f>(H16+H18)*D19</f>
        <v>540.78</v>
      </c>
      <c r="I19" s="1"/>
      <c r="J19" s="1"/>
      <c r="K19" s="1"/>
      <c r="L19" s="1"/>
      <c r="M19" s="111"/>
      <c r="O19" s="108"/>
    </row>
    <row r="20" spans="1:15">
      <c r="A20" s="70" t="s">
        <v>38</v>
      </c>
      <c r="B20" s="71"/>
      <c r="C20" s="72"/>
      <c r="D20" s="71"/>
      <c r="E20" s="71"/>
      <c r="F20" s="71"/>
      <c r="G20" s="73">
        <f>G16+G19+G18</f>
        <v>5278.8</v>
      </c>
      <c r="H20" s="74">
        <f>H16+H19+H18</f>
        <v>9553.78</v>
      </c>
      <c r="I20" s="112"/>
      <c r="J20" s="112"/>
      <c r="K20" s="112"/>
      <c r="L20" s="112"/>
      <c r="M20" s="113"/>
      <c r="O20" s="108"/>
    </row>
    <row r="21" spans="1:13">
      <c r="A21" s="75" t="s">
        <v>39</v>
      </c>
      <c r="B21" s="76"/>
      <c r="C21" s="77"/>
      <c r="D21" s="76"/>
      <c r="E21" s="76"/>
      <c r="F21" s="76"/>
      <c r="G21" s="78"/>
      <c r="H21" s="79"/>
      <c r="I21" s="114"/>
      <c r="J21" s="114"/>
      <c r="K21" s="114"/>
      <c r="L21" s="114"/>
      <c r="M21" s="115"/>
    </row>
    <row r="22" spans="1:13">
      <c r="A22" s="80" t="s">
        <v>40</v>
      </c>
      <c r="B22" s="81"/>
      <c r="C22" s="82"/>
      <c r="D22" s="83">
        <v>0.06</v>
      </c>
      <c r="E22" s="83"/>
      <c r="F22" s="84"/>
      <c r="G22" s="85">
        <f>G20*D22</f>
        <v>316.728</v>
      </c>
      <c r="H22" s="86">
        <f>H20*D22</f>
        <v>573.2268</v>
      </c>
      <c r="I22" s="116"/>
      <c r="J22" s="116"/>
      <c r="K22" s="116"/>
      <c r="L22" s="116"/>
      <c r="M22" s="117"/>
    </row>
    <row r="23" spans="1:13">
      <c r="A23" s="87" t="s">
        <v>41</v>
      </c>
      <c r="B23" s="88"/>
      <c r="C23" s="89"/>
      <c r="D23" s="88"/>
      <c r="E23" s="88"/>
      <c r="F23" s="88"/>
      <c r="G23" s="90">
        <f>G20+G22</f>
        <v>5595.528</v>
      </c>
      <c r="H23" s="91">
        <f>H20+H22</f>
        <v>10127.0068</v>
      </c>
      <c r="I23" s="118"/>
      <c r="J23" s="118"/>
      <c r="K23" s="118"/>
      <c r="L23" s="118"/>
      <c r="M23" s="119"/>
    </row>
  </sheetData>
  <mergeCells count="29">
    <mergeCell ref="A3:M3"/>
    <mergeCell ref="A5:B5"/>
    <mergeCell ref="A7:B7"/>
    <mergeCell ref="A9:B9"/>
    <mergeCell ref="A10:C10"/>
    <mergeCell ref="D10:G10"/>
    <mergeCell ref="H10:M10"/>
    <mergeCell ref="B14:C14"/>
    <mergeCell ref="A16:C16"/>
    <mergeCell ref="D16:F16"/>
    <mergeCell ref="I16:M16"/>
    <mergeCell ref="A17:C17"/>
    <mergeCell ref="D17:G17"/>
    <mergeCell ref="H17:M17"/>
    <mergeCell ref="A18:B18"/>
    <mergeCell ref="A19:B19"/>
    <mergeCell ref="D19:F19"/>
    <mergeCell ref="A20:C20"/>
    <mergeCell ref="D20:F20"/>
    <mergeCell ref="A21:C21"/>
    <mergeCell ref="D21:G21"/>
    <mergeCell ref="H21:M21"/>
    <mergeCell ref="A22:B22"/>
    <mergeCell ref="D22:F22"/>
    <mergeCell ref="I22:M22"/>
    <mergeCell ref="A23:C23"/>
    <mergeCell ref="D23:F23"/>
    <mergeCell ref="A11:A13"/>
    <mergeCell ref="B11:B1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2024-10-09T09:57:41Z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2052-12.1.0.18276</vt:lpwstr>
  </property>
</Properties>
</file>