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8_{93FD87A7-F33E-465C-99F4-642409F86AE9}" xr6:coauthVersionLast="34" xr6:coauthVersionMax="34" xr10:uidLastSave="{00000000-0000-0000-0000-000000000000}"/>
  <bookViews>
    <workbookView xWindow="0" yWindow="0" windowWidth="20490" windowHeight="7500" xr2:uid="{768D6C37-0750-4856-BD3A-352F7C3C5991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I4" i="1"/>
  <c r="I5" i="1"/>
  <c r="I6" i="1"/>
  <c r="I7" i="1"/>
  <c r="I18" i="1"/>
  <c r="I19" i="1"/>
  <c r="I21" i="1"/>
  <c r="I22" i="1"/>
  <c r="I23" i="1"/>
  <c r="I24" i="1"/>
  <c r="I25" i="1"/>
  <c r="I26" i="1"/>
  <c r="I27" i="1"/>
  <c r="I29" i="1"/>
  <c r="I32" i="1"/>
  <c r="I33" i="1"/>
  <c r="I35" i="1"/>
  <c r="I36" i="1"/>
  <c r="I37" i="1"/>
  <c r="I45" i="1"/>
  <c r="I46" i="1"/>
  <c r="I47" i="1"/>
  <c r="I48" i="1"/>
  <c r="I49" i="1"/>
  <c r="I65" i="1"/>
  <c r="I74" i="1"/>
  <c r="I75" i="1"/>
  <c r="I76" i="1"/>
  <c r="I77" i="1"/>
  <c r="I78" i="1"/>
  <c r="I79" i="1"/>
  <c r="I80" i="1"/>
  <c r="I81" i="1"/>
  <c r="I84" i="1"/>
  <c r="I85" i="1"/>
  <c r="I86" i="1"/>
  <c r="I87" i="1"/>
  <c r="I88" i="1"/>
  <c r="I89" i="1"/>
  <c r="P89" i="1"/>
  <c r="P86" i="1"/>
  <c r="P78" i="1"/>
  <c r="P74" i="1"/>
  <c r="P46" i="1"/>
  <c r="P25" i="1"/>
</calcChain>
</file>

<file path=xl/sharedStrings.xml><?xml version="1.0" encoding="utf-8"?>
<sst xmlns="http://schemas.openxmlformats.org/spreadsheetml/2006/main" count="351" uniqueCount="132">
  <si>
    <t>690中国区自有渠道三专俱乐部第二季度会议</t>
    <phoneticPr fontId="3" type="noConversion"/>
  </si>
  <si>
    <t>报价项目</t>
  </si>
  <si>
    <t>报价规格</t>
  </si>
  <si>
    <t>预算数量</t>
  </si>
  <si>
    <t>预算价格</t>
  </si>
  <si>
    <t>海尔结算</t>
    <phoneticPr fontId="3" type="noConversion"/>
  </si>
  <si>
    <t>价格</t>
  </si>
  <si>
    <t>备注</t>
  </si>
  <si>
    <t>NO.</t>
  </si>
  <si>
    <t>单位</t>
  </si>
  <si>
    <t>单价</t>
  </si>
  <si>
    <t>小计</t>
  </si>
  <si>
    <t>住宿</t>
  </si>
  <si>
    <t>衡阳林隐假日大酒店</t>
    <phoneticPr fontId="3" type="noConversion"/>
  </si>
  <si>
    <t>大床 单早</t>
  </si>
  <si>
    <t>间</t>
  </si>
  <si>
    <t>晚</t>
  </si>
  <si>
    <t>标间 双早</t>
  </si>
  <si>
    <t>衡阳丽波国际酒店</t>
    <phoneticPr fontId="3" type="noConversion"/>
  </si>
  <si>
    <t>6.27、6.28 大床</t>
    <phoneticPr fontId="3" type="noConversion"/>
  </si>
  <si>
    <t>6.27、6.28 标间</t>
    <phoneticPr fontId="3" type="noConversion"/>
  </si>
  <si>
    <t>间</t>
    <phoneticPr fontId="3" type="noConversion"/>
  </si>
  <si>
    <t>晚</t>
    <phoneticPr fontId="3" type="noConversion"/>
  </si>
  <si>
    <t>6.27 套房</t>
    <phoneticPr fontId="3" type="noConversion"/>
  </si>
  <si>
    <t>6.28 套房</t>
    <phoneticPr fontId="3" type="noConversion"/>
  </si>
  <si>
    <t>6.26 标间</t>
    <phoneticPr fontId="3" type="noConversion"/>
  </si>
  <si>
    <t>次</t>
    <phoneticPr fontId="3" type="noConversion"/>
  </si>
  <si>
    <t>果盘（盖部长、徐总、张华军、安明、李总）</t>
    <phoneticPr fontId="3" type="noConversion"/>
  </si>
  <si>
    <t>果盘（两个麻将房）</t>
    <phoneticPr fontId="3" type="noConversion"/>
  </si>
  <si>
    <t>项</t>
    <phoneticPr fontId="3" type="noConversion"/>
  </si>
  <si>
    <t>麻将房零点</t>
    <phoneticPr fontId="3" type="noConversion"/>
  </si>
  <si>
    <t>人</t>
    <phoneticPr fontId="3" type="noConversion"/>
  </si>
  <si>
    <t>spa</t>
    <phoneticPr fontId="3" type="noConversion"/>
  </si>
  <si>
    <t>酒店赔偿</t>
    <phoneticPr fontId="3" type="noConversion"/>
  </si>
  <si>
    <t>洗衣 徐总</t>
    <phoneticPr fontId="3" type="noConversion"/>
  </si>
  <si>
    <t>洗衣</t>
    <phoneticPr fontId="3" type="noConversion"/>
  </si>
  <si>
    <t>酒店打印</t>
    <phoneticPr fontId="3" type="noConversion"/>
  </si>
  <si>
    <t>长沙华晨豪生大酒店</t>
    <phoneticPr fontId="3" type="noConversion"/>
  </si>
  <si>
    <t>6.28 1间，6.29 103间，6.30 1间</t>
    <phoneticPr fontId="3" type="noConversion"/>
  </si>
  <si>
    <t>酒店合计</t>
  </si>
  <si>
    <t>餐饮</t>
  </si>
  <si>
    <t>酒店</t>
    <phoneticPr fontId="3" type="noConversion"/>
  </si>
  <si>
    <t>6.26 自助晚餐</t>
    <phoneticPr fontId="3" type="noConversion"/>
  </si>
  <si>
    <t>人</t>
  </si>
  <si>
    <t>餐</t>
  </si>
  <si>
    <t>6.27 自助午餐</t>
    <phoneticPr fontId="3" type="noConversion"/>
  </si>
  <si>
    <t>桌</t>
    <phoneticPr fontId="3" type="noConversion"/>
  </si>
  <si>
    <t>6.27 衡阳围桌午餐1</t>
    <phoneticPr fontId="3" type="noConversion"/>
  </si>
  <si>
    <t>6.27 衡阳围桌午餐2</t>
    <phoneticPr fontId="3" type="noConversion"/>
  </si>
  <si>
    <t>6.27 自助晚餐</t>
    <phoneticPr fontId="3" type="noConversion"/>
  </si>
  <si>
    <t>6.27 衡阳自助晚餐</t>
    <phoneticPr fontId="3" type="noConversion"/>
  </si>
  <si>
    <t>餐</t>
    <phoneticPr fontId="3" type="noConversion"/>
  </si>
  <si>
    <t>6.27 外出晚餐</t>
    <phoneticPr fontId="3" type="noConversion"/>
  </si>
  <si>
    <t>6.27 林隐自助晚餐</t>
    <phoneticPr fontId="3" type="noConversion"/>
  </si>
  <si>
    <t>6.28 自助午餐</t>
    <phoneticPr fontId="3" type="noConversion"/>
  </si>
  <si>
    <t>6.28 衡阳自助午餐</t>
    <phoneticPr fontId="3" type="noConversion"/>
  </si>
  <si>
    <t>6.28 围桌晚餐</t>
    <phoneticPr fontId="3" type="noConversion"/>
  </si>
  <si>
    <t>6.28 衡阳围桌晚宴</t>
    <phoneticPr fontId="3" type="noConversion"/>
  </si>
  <si>
    <t>6.28 衡阳围桌晚宴 主桌加菜</t>
    <phoneticPr fontId="3" type="noConversion"/>
  </si>
  <si>
    <t>6.29 自助午餐</t>
    <phoneticPr fontId="3" type="noConversion"/>
  </si>
  <si>
    <t>6.29 外出午餐</t>
    <phoneticPr fontId="3" type="noConversion"/>
  </si>
  <si>
    <t>6.29 自助晚餐</t>
    <phoneticPr fontId="3" type="noConversion"/>
  </si>
  <si>
    <t>6.29 外出晚餐</t>
    <phoneticPr fontId="3" type="noConversion"/>
  </si>
  <si>
    <t>6.30 外出用餐</t>
    <phoneticPr fontId="3" type="noConversion"/>
  </si>
  <si>
    <t>晚宴外租15人主桌</t>
    <phoneticPr fontId="3" type="noConversion"/>
  </si>
  <si>
    <t>瓶</t>
    <phoneticPr fontId="3" type="noConversion"/>
  </si>
  <si>
    <t>红酒</t>
    <phoneticPr fontId="3" type="noConversion"/>
  </si>
  <si>
    <t>饮料</t>
    <phoneticPr fontId="3" type="noConversion"/>
  </si>
  <si>
    <t>依云矿泉水</t>
    <phoneticPr fontId="3" type="noConversion"/>
  </si>
  <si>
    <t>烟</t>
    <phoneticPr fontId="3" type="noConversion"/>
  </si>
  <si>
    <t>顺丰快递 丽波+林隐</t>
    <phoneticPr fontId="3" type="noConversion"/>
  </si>
  <si>
    <t>德邦快递 丽波（酒）</t>
    <phoneticPr fontId="3" type="noConversion"/>
  </si>
  <si>
    <t>机票</t>
    <phoneticPr fontId="3" type="noConversion"/>
  </si>
  <si>
    <t>用餐合计</t>
  </si>
  <si>
    <t>交通</t>
  </si>
  <si>
    <t>湖南新康辉</t>
    <phoneticPr fontId="3" type="noConversion"/>
  </si>
  <si>
    <t>6.29 衡阳-长沙 大巴包车 49座</t>
    <phoneticPr fontId="3" type="noConversion"/>
  </si>
  <si>
    <t>辆</t>
  </si>
  <si>
    <t>趟</t>
  </si>
  <si>
    <t>6.29 衡阳 大巴包车 49座</t>
    <phoneticPr fontId="3" type="noConversion"/>
  </si>
  <si>
    <t>6.28 酒店-专卖店-酒店（等候晚宴结束）</t>
    <phoneticPr fontId="3" type="noConversion"/>
  </si>
  <si>
    <t>6.27 衡阳高铁-酒店 19座</t>
    <phoneticPr fontId="3" type="noConversion"/>
  </si>
  <si>
    <t>6.27 衡阳 接机/接站 19座</t>
    <phoneticPr fontId="3" type="noConversion"/>
  </si>
  <si>
    <t>6.27 衡阳 接站 19座 备车</t>
    <phoneticPr fontId="3" type="noConversion"/>
  </si>
  <si>
    <t>6.27 衡阳 接机/接站 33座</t>
    <phoneticPr fontId="3" type="noConversion"/>
  </si>
  <si>
    <t>6.27 衡阳 接站 商务别克</t>
    <phoneticPr fontId="3" type="noConversion"/>
  </si>
  <si>
    <t>辆</t>
    <phoneticPr fontId="3" type="noConversion"/>
  </si>
  <si>
    <t>6.27 衡阳 接站 商务别克 备车</t>
    <phoneticPr fontId="3" type="noConversion"/>
  </si>
  <si>
    <t>6.27 衡阳 接站 小车</t>
    <phoneticPr fontId="3" type="noConversion"/>
  </si>
  <si>
    <t>6.27 衡阳 接机 小车（长沙机场-衡阳）</t>
    <phoneticPr fontId="3" type="noConversion"/>
  </si>
  <si>
    <t>6.26 衡阳 外出午餐 考斯特</t>
    <phoneticPr fontId="3" type="noConversion"/>
  </si>
  <si>
    <t>6.27 衡阳 外出晚餐 考斯特（丽波*3，林隐*1）</t>
    <phoneticPr fontId="3" type="noConversion"/>
  </si>
  <si>
    <t>6.27 衡阳 酒店-餐厅 商务别克</t>
    <phoneticPr fontId="3" type="noConversion"/>
  </si>
  <si>
    <t>6.27 衡阳 林隐-丽波 考斯特</t>
    <phoneticPr fontId="3" type="noConversion"/>
  </si>
  <si>
    <t>6.27 衡阳 丽波 备车 商务别克</t>
    <phoneticPr fontId="3" type="noConversion"/>
  </si>
  <si>
    <t>6.28 衡阳 丽波 送站 小车（张冬明）</t>
    <phoneticPr fontId="3" type="noConversion"/>
  </si>
  <si>
    <t>6.28 衡阳 丽波 送站 商务别克（吴峰松）</t>
    <phoneticPr fontId="3" type="noConversion"/>
  </si>
  <si>
    <t>6.29 衡阳 丽波 送站 小车（杨洪刚）</t>
    <phoneticPr fontId="3" type="noConversion"/>
  </si>
  <si>
    <t>6.29 韶山接人送长沙机场 商务别克 福州中心</t>
    <phoneticPr fontId="3" type="noConversion"/>
  </si>
  <si>
    <t>6.30 酒店-长沙机场 31座</t>
    <phoneticPr fontId="3" type="noConversion"/>
  </si>
  <si>
    <t>趟</t>
    <phoneticPr fontId="3" type="noConversion"/>
  </si>
  <si>
    <t>6.29 长沙 送机/送站 小车</t>
    <phoneticPr fontId="3" type="noConversion"/>
  </si>
  <si>
    <t>6.29 长沙 送机/送站 商务别克</t>
    <phoneticPr fontId="3" type="noConversion"/>
  </si>
  <si>
    <t>6.29 长沙 送机/送站 考斯特</t>
    <phoneticPr fontId="3" type="noConversion"/>
  </si>
  <si>
    <t>6.29 长沙 送机 39座</t>
    <phoneticPr fontId="3" type="noConversion"/>
  </si>
  <si>
    <t>6.29 长沙 送机 45座</t>
    <phoneticPr fontId="3" type="noConversion"/>
  </si>
  <si>
    <t>6.29 长沙 送机 51座</t>
    <phoneticPr fontId="3" type="noConversion"/>
  </si>
  <si>
    <t>6.29 长沙 外出用餐 考斯特</t>
    <phoneticPr fontId="3" type="noConversion"/>
  </si>
  <si>
    <t>6.30 长沙 外出+送机</t>
    <phoneticPr fontId="3" type="noConversion"/>
  </si>
  <si>
    <t>交通费合计</t>
  </si>
  <si>
    <t>会议</t>
  </si>
  <si>
    <t>6.27 上午+晚餐 含LED</t>
    <phoneticPr fontId="3" type="noConversion"/>
  </si>
  <si>
    <t>场</t>
  </si>
  <si>
    <t>次</t>
  </si>
  <si>
    <t>6.28 上午 含LED 含搭建</t>
    <phoneticPr fontId="3" type="noConversion"/>
  </si>
  <si>
    <t>会议16点结束</t>
    <phoneticPr fontId="3" type="noConversion"/>
  </si>
  <si>
    <t>会议费用合计</t>
  </si>
  <si>
    <t>人工费</t>
  </si>
  <si>
    <t>6.25-6.30</t>
    <phoneticPr fontId="3" type="noConversion"/>
  </si>
  <si>
    <t>补贴</t>
  </si>
  <si>
    <t>26日6人，27日10人（林隐6人，丽波4人)
28日4人，29日4人，30日3人</t>
    <phoneticPr fontId="3" type="noConversion"/>
  </si>
  <si>
    <t>全程跟会人员 3人6天</t>
    <phoneticPr fontId="3" type="noConversion"/>
  </si>
  <si>
    <t>高铁5人，机场3人</t>
    <phoneticPr fontId="3" type="noConversion"/>
  </si>
  <si>
    <t>其他需求</t>
    <phoneticPr fontId="3" type="noConversion"/>
  </si>
  <si>
    <t>伴手礼</t>
    <phoneticPr fontId="3" type="noConversion"/>
  </si>
  <si>
    <t>外出拓展</t>
    <phoneticPr fontId="3" type="noConversion"/>
  </si>
  <si>
    <t>白酒</t>
    <phoneticPr fontId="3" type="noConversion"/>
  </si>
  <si>
    <t>其他合计</t>
  </si>
  <si>
    <t>净价合计</t>
  </si>
  <si>
    <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</si>
  <si>
    <t>服务费16%收取</t>
  </si>
  <si>
    <t>最终预算金额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</si>
</sst>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.00;[Red]\¥\-#,##0.00"/>
    <numFmt numFmtId="177" formatCode="#,##0.0_ ;[Red]\-#,##0.0\ "/>
    <numFmt numFmtId="178" formatCode="#,##0.00_ ;[Red]\-#,##0.00\ "/>
  </numFmts>
  <fonts count="11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78" fontId="5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76" fontId="6" fillId="9" borderId="1" xfId="0" applyNumberFormat="1" applyFont="1" applyFill="1" applyBorder="1" applyAlignment="1">
      <alignment horizontal="center" vertical="center"/>
    </xf>
    <xf numFmtId="176" fontId="6" fillId="9" borderId="8" xfId="0" applyNumberFormat="1" applyFont="1" applyFill="1" applyBorder="1" applyAlignment="1">
      <alignment horizontal="center" vertical="center"/>
    </xf>
    <xf numFmtId="176" fontId="6" fillId="9" borderId="9" xfId="0" applyNumberFormat="1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7B34-2E2C-4192-B115-51DB6503825B}">
  <dimension ref="A1:R94"/>
  <sheetViews>
    <sheetView tabSelected="1" workbookViewId="0">
      <selection activeCell="N92" sqref="N92"/>
    </sheetView>
  </sheetViews>
  <sheetFormatPr defaultColWidth="9" defaultRowHeight="16.5" x14ac:dyDescent="0.2"/>
  <cols>
    <col min="1" max="1" width="7.5" style="4" bestFit="1" customWidth="1"/>
    <col min="2" max="2" width="16.125" style="4" customWidth="1"/>
    <col min="3" max="3" width="22.5" style="4" hidden="1" customWidth="1"/>
    <col min="4" max="7" width="6.125" style="4" customWidth="1"/>
    <col min="8" max="8" width="7.375" style="67" customWidth="1"/>
    <col min="9" max="9" width="11.5" style="4" bestFit="1" customWidth="1"/>
    <col min="10" max="13" width="6.125" style="4" customWidth="1"/>
    <col min="14" max="14" width="8.125" style="67" customWidth="1"/>
    <col min="15" max="15" width="13.625" style="4" customWidth="1"/>
    <col min="16" max="16" width="33.375" style="3" customWidth="1"/>
    <col min="17" max="17" width="11.25" style="4" bestFit="1" customWidth="1"/>
    <col min="18" max="18" width="12.5" style="4" bestFit="1" customWidth="1"/>
    <col min="19" max="256" width="9" style="4"/>
    <col min="257" max="257" width="16.625" style="4" customWidth="1"/>
    <col min="258" max="258" width="12" style="4" customWidth="1"/>
    <col min="259" max="264" width="9" style="4"/>
    <col min="265" max="268" width="5.25" style="4" customWidth="1"/>
    <col min="269" max="269" width="5.875" style="4" customWidth="1"/>
    <col min="270" max="270" width="10.875" style="4" customWidth="1"/>
    <col min="271" max="271" width="21.875" style="4" customWidth="1"/>
    <col min="272" max="512" width="9" style="4"/>
    <col min="513" max="513" width="16.625" style="4" customWidth="1"/>
    <col min="514" max="514" width="12" style="4" customWidth="1"/>
    <col min="515" max="520" width="9" style="4"/>
    <col min="521" max="524" width="5.25" style="4" customWidth="1"/>
    <col min="525" max="525" width="5.875" style="4" customWidth="1"/>
    <col min="526" max="526" width="10.875" style="4" customWidth="1"/>
    <col min="527" max="527" width="21.875" style="4" customWidth="1"/>
    <col min="528" max="768" width="9" style="4"/>
    <col min="769" max="769" width="16.625" style="4" customWidth="1"/>
    <col min="770" max="770" width="12" style="4" customWidth="1"/>
    <col min="771" max="776" width="9" style="4"/>
    <col min="777" max="780" width="5.25" style="4" customWidth="1"/>
    <col min="781" max="781" width="5.875" style="4" customWidth="1"/>
    <col min="782" max="782" width="10.875" style="4" customWidth="1"/>
    <col min="783" max="783" width="21.875" style="4" customWidth="1"/>
    <col min="784" max="1024" width="9" style="4"/>
    <col min="1025" max="1025" width="16.625" style="4" customWidth="1"/>
    <col min="1026" max="1026" width="12" style="4" customWidth="1"/>
    <col min="1027" max="1032" width="9" style="4"/>
    <col min="1033" max="1036" width="5.25" style="4" customWidth="1"/>
    <col min="1037" max="1037" width="5.875" style="4" customWidth="1"/>
    <col min="1038" max="1038" width="10.875" style="4" customWidth="1"/>
    <col min="1039" max="1039" width="21.875" style="4" customWidth="1"/>
    <col min="1040" max="1280" width="9" style="4"/>
    <col min="1281" max="1281" width="16.625" style="4" customWidth="1"/>
    <col min="1282" max="1282" width="12" style="4" customWidth="1"/>
    <col min="1283" max="1288" width="9" style="4"/>
    <col min="1289" max="1292" width="5.25" style="4" customWidth="1"/>
    <col min="1293" max="1293" width="5.875" style="4" customWidth="1"/>
    <col min="1294" max="1294" width="10.875" style="4" customWidth="1"/>
    <col min="1295" max="1295" width="21.875" style="4" customWidth="1"/>
    <col min="1296" max="1536" width="9" style="4"/>
    <col min="1537" max="1537" width="16.625" style="4" customWidth="1"/>
    <col min="1538" max="1538" width="12" style="4" customWidth="1"/>
    <col min="1539" max="1544" width="9" style="4"/>
    <col min="1545" max="1548" width="5.25" style="4" customWidth="1"/>
    <col min="1549" max="1549" width="5.875" style="4" customWidth="1"/>
    <col min="1550" max="1550" width="10.875" style="4" customWidth="1"/>
    <col min="1551" max="1551" width="21.875" style="4" customWidth="1"/>
    <col min="1552" max="1792" width="9" style="4"/>
    <col min="1793" max="1793" width="16.625" style="4" customWidth="1"/>
    <col min="1794" max="1794" width="12" style="4" customWidth="1"/>
    <col min="1795" max="1800" width="9" style="4"/>
    <col min="1801" max="1804" width="5.25" style="4" customWidth="1"/>
    <col min="1805" max="1805" width="5.875" style="4" customWidth="1"/>
    <col min="1806" max="1806" width="10.875" style="4" customWidth="1"/>
    <col min="1807" max="1807" width="21.875" style="4" customWidth="1"/>
    <col min="1808" max="2048" width="9" style="4"/>
    <col min="2049" max="2049" width="16.625" style="4" customWidth="1"/>
    <col min="2050" max="2050" width="12" style="4" customWidth="1"/>
    <col min="2051" max="2056" width="9" style="4"/>
    <col min="2057" max="2060" width="5.25" style="4" customWidth="1"/>
    <col min="2061" max="2061" width="5.875" style="4" customWidth="1"/>
    <col min="2062" max="2062" width="10.875" style="4" customWidth="1"/>
    <col min="2063" max="2063" width="21.875" style="4" customWidth="1"/>
    <col min="2064" max="2304" width="9" style="4"/>
    <col min="2305" max="2305" width="16.625" style="4" customWidth="1"/>
    <col min="2306" max="2306" width="12" style="4" customWidth="1"/>
    <col min="2307" max="2312" width="9" style="4"/>
    <col min="2313" max="2316" width="5.25" style="4" customWidth="1"/>
    <col min="2317" max="2317" width="5.875" style="4" customWidth="1"/>
    <col min="2318" max="2318" width="10.875" style="4" customWidth="1"/>
    <col min="2319" max="2319" width="21.875" style="4" customWidth="1"/>
    <col min="2320" max="2560" width="9" style="4"/>
    <col min="2561" max="2561" width="16.625" style="4" customWidth="1"/>
    <col min="2562" max="2562" width="12" style="4" customWidth="1"/>
    <col min="2563" max="2568" width="9" style="4"/>
    <col min="2569" max="2572" width="5.25" style="4" customWidth="1"/>
    <col min="2573" max="2573" width="5.875" style="4" customWidth="1"/>
    <col min="2574" max="2574" width="10.875" style="4" customWidth="1"/>
    <col min="2575" max="2575" width="21.875" style="4" customWidth="1"/>
    <col min="2576" max="2816" width="9" style="4"/>
    <col min="2817" max="2817" width="16.625" style="4" customWidth="1"/>
    <col min="2818" max="2818" width="12" style="4" customWidth="1"/>
    <col min="2819" max="2824" width="9" style="4"/>
    <col min="2825" max="2828" width="5.25" style="4" customWidth="1"/>
    <col min="2829" max="2829" width="5.875" style="4" customWidth="1"/>
    <col min="2830" max="2830" width="10.875" style="4" customWidth="1"/>
    <col min="2831" max="2831" width="21.875" style="4" customWidth="1"/>
    <col min="2832" max="3072" width="9" style="4"/>
    <col min="3073" max="3073" width="16.625" style="4" customWidth="1"/>
    <col min="3074" max="3074" width="12" style="4" customWidth="1"/>
    <col min="3075" max="3080" width="9" style="4"/>
    <col min="3081" max="3084" width="5.25" style="4" customWidth="1"/>
    <col min="3085" max="3085" width="5.875" style="4" customWidth="1"/>
    <col min="3086" max="3086" width="10.875" style="4" customWidth="1"/>
    <col min="3087" max="3087" width="21.875" style="4" customWidth="1"/>
    <col min="3088" max="3328" width="9" style="4"/>
    <col min="3329" max="3329" width="16.625" style="4" customWidth="1"/>
    <col min="3330" max="3330" width="12" style="4" customWidth="1"/>
    <col min="3331" max="3336" width="9" style="4"/>
    <col min="3337" max="3340" width="5.25" style="4" customWidth="1"/>
    <col min="3341" max="3341" width="5.875" style="4" customWidth="1"/>
    <col min="3342" max="3342" width="10.875" style="4" customWidth="1"/>
    <col min="3343" max="3343" width="21.875" style="4" customWidth="1"/>
    <col min="3344" max="3584" width="9" style="4"/>
    <col min="3585" max="3585" width="16.625" style="4" customWidth="1"/>
    <col min="3586" max="3586" width="12" style="4" customWidth="1"/>
    <col min="3587" max="3592" width="9" style="4"/>
    <col min="3593" max="3596" width="5.25" style="4" customWidth="1"/>
    <col min="3597" max="3597" width="5.875" style="4" customWidth="1"/>
    <col min="3598" max="3598" width="10.875" style="4" customWidth="1"/>
    <col min="3599" max="3599" width="21.875" style="4" customWidth="1"/>
    <col min="3600" max="3840" width="9" style="4"/>
    <col min="3841" max="3841" width="16.625" style="4" customWidth="1"/>
    <col min="3842" max="3842" width="12" style="4" customWidth="1"/>
    <col min="3843" max="3848" width="9" style="4"/>
    <col min="3849" max="3852" width="5.25" style="4" customWidth="1"/>
    <col min="3853" max="3853" width="5.875" style="4" customWidth="1"/>
    <col min="3854" max="3854" width="10.875" style="4" customWidth="1"/>
    <col min="3855" max="3855" width="21.875" style="4" customWidth="1"/>
    <col min="3856" max="4096" width="9" style="4"/>
    <col min="4097" max="4097" width="16.625" style="4" customWidth="1"/>
    <col min="4098" max="4098" width="12" style="4" customWidth="1"/>
    <col min="4099" max="4104" width="9" style="4"/>
    <col min="4105" max="4108" width="5.25" style="4" customWidth="1"/>
    <col min="4109" max="4109" width="5.875" style="4" customWidth="1"/>
    <col min="4110" max="4110" width="10.875" style="4" customWidth="1"/>
    <col min="4111" max="4111" width="21.875" style="4" customWidth="1"/>
    <col min="4112" max="4352" width="9" style="4"/>
    <col min="4353" max="4353" width="16.625" style="4" customWidth="1"/>
    <col min="4354" max="4354" width="12" style="4" customWidth="1"/>
    <col min="4355" max="4360" width="9" style="4"/>
    <col min="4361" max="4364" width="5.25" style="4" customWidth="1"/>
    <col min="4365" max="4365" width="5.875" style="4" customWidth="1"/>
    <col min="4366" max="4366" width="10.875" style="4" customWidth="1"/>
    <col min="4367" max="4367" width="21.875" style="4" customWidth="1"/>
    <col min="4368" max="4608" width="9" style="4"/>
    <col min="4609" max="4609" width="16.625" style="4" customWidth="1"/>
    <col min="4610" max="4610" width="12" style="4" customWidth="1"/>
    <col min="4611" max="4616" width="9" style="4"/>
    <col min="4617" max="4620" width="5.25" style="4" customWidth="1"/>
    <col min="4621" max="4621" width="5.875" style="4" customWidth="1"/>
    <col min="4622" max="4622" width="10.875" style="4" customWidth="1"/>
    <col min="4623" max="4623" width="21.875" style="4" customWidth="1"/>
    <col min="4624" max="4864" width="9" style="4"/>
    <col min="4865" max="4865" width="16.625" style="4" customWidth="1"/>
    <col min="4866" max="4866" width="12" style="4" customWidth="1"/>
    <col min="4867" max="4872" width="9" style="4"/>
    <col min="4873" max="4876" width="5.25" style="4" customWidth="1"/>
    <col min="4877" max="4877" width="5.875" style="4" customWidth="1"/>
    <col min="4878" max="4878" width="10.875" style="4" customWidth="1"/>
    <col min="4879" max="4879" width="21.875" style="4" customWidth="1"/>
    <col min="4880" max="5120" width="9" style="4"/>
    <col min="5121" max="5121" width="16.625" style="4" customWidth="1"/>
    <col min="5122" max="5122" width="12" style="4" customWidth="1"/>
    <col min="5123" max="5128" width="9" style="4"/>
    <col min="5129" max="5132" width="5.25" style="4" customWidth="1"/>
    <col min="5133" max="5133" width="5.875" style="4" customWidth="1"/>
    <col min="5134" max="5134" width="10.875" style="4" customWidth="1"/>
    <col min="5135" max="5135" width="21.875" style="4" customWidth="1"/>
    <col min="5136" max="5376" width="9" style="4"/>
    <col min="5377" max="5377" width="16.625" style="4" customWidth="1"/>
    <col min="5378" max="5378" width="12" style="4" customWidth="1"/>
    <col min="5379" max="5384" width="9" style="4"/>
    <col min="5385" max="5388" width="5.25" style="4" customWidth="1"/>
    <col min="5389" max="5389" width="5.875" style="4" customWidth="1"/>
    <col min="5390" max="5390" width="10.875" style="4" customWidth="1"/>
    <col min="5391" max="5391" width="21.875" style="4" customWidth="1"/>
    <col min="5392" max="5632" width="9" style="4"/>
    <col min="5633" max="5633" width="16.625" style="4" customWidth="1"/>
    <col min="5634" max="5634" width="12" style="4" customWidth="1"/>
    <col min="5635" max="5640" width="9" style="4"/>
    <col min="5641" max="5644" width="5.25" style="4" customWidth="1"/>
    <col min="5645" max="5645" width="5.875" style="4" customWidth="1"/>
    <col min="5646" max="5646" width="10.875" style="4" customWidth="1"/>
    <col min="5647" max="5647" width="21.875" style="4" customWidth="1"/>
    <col min="5648" max="5888" width="9" style="4"/>
    <col min="5889" max="5889" width="16.625" style="4" customWidth="1"/>
    <col min="5890" max="5890" width="12" style="4" customWidth="1"/>
    <col min="5891" max="5896" width="9" style="4"/>
    <col min="5897" max="5900" width="5.25" style="4" customWidth="1"/>
    <col min="5901" max="5901" width="5.875" style="4" customWidth="1"/>
    <col min="5902" max="5902" width="10.875" style="4" customWidth="1"/>
    <col min="5903" max="5903" width="21.875" style="4" customWidth="1"/>
    <col min="5904" max="6144" width="9" style="4"/>
    <col min="6145" max="6145" width="16.625" style="4" customWidth="1"/>
    <col min="6146" max="6146" width="12" style="4" customWidth="1"/>
    <col min="6147" max="6152" width="9" style="4"/>
    <col min="6153" max="6156" width="5.25" style="4" customWidth="1"/>
    <col min="6157" max="6157" width="5.875" style="4" customWidth="1"/>
    <col min="6158" max="6158" width="10.875" style="4" customWidth="1"/>
    <col min="6159" max="6159" width="21.875" style="4" customWidth="1"/>
    <col min="6160" max="6400" width="9" style="4"/>
    <col min="6401" max="6401" width="16.625" style="4" customWidth="1"/>
    <col min="6402" max="6402" width="12" style="4" customWidth="1"/>
    <col min="6403" max="6408" width="9" style="4"/>
    <col min="6409" max="6412" width="5.25" style="4" customWidth="1"/>
    <col min="6413" max="6413" width="5.875" style="4" customWidth="1"/>
    <col min="6414" max="6414" width="10.875" style="4" customWidth="1"/>
    <col min="6415" max="6415" width="21.875" style="4" customWidth="1"/>
    <col min="6416" max="6656" width="9" style="4"/>
    <col min="6657" max="6657" width="16.625" style="4" customWidth="1"/>
    <col min="6658" max="6658" width="12" style="4" customWidth="1"/>
    <col min="6659" max="6664" width="9" style="4"/>
    <col min="6665" max="6668" width="5.25" style="4" customWidth="1"/>
    <col min="6669" max="6669" width="5.875" style="4" customWidth="1"/>
    <col min="6670" max="6670" width="10.875" style="4" customWidth="1"/>
    <col min="6671" max="6671" width="21.875" style="4" customWidth="1"/>
    <col min="6672" max="6912" width="9" style="4"/>
    <col min="6913" max="6913" width="16.625" style="4" customWidth="1"/>
    <col min="6914" max="6914" width="12" style="4" customWidth="1"/>
    <col min="6915" max="6920" width="9" style="4"/>
    <col min="6921" max="6924" width="5.25" style="4" customWidth="1"/>
    <col min="6925" max="6925" width="5.875" style="4" customWidth="1"/>
    <col min="6926" max="6926" width="10.875" style="4" customWidth="1"/>
    <col min="6927" max="6927" width="21.875" style="4" customWidth="1"/>
    <col min="6928" max="7168" width="9" style="4"/>
    <col min="7169" max="7169" width="16.625" style="4" customWidth="1"/>
    <col min="7170" max="7170" width="12" style="4" customWidth="1"/>
    <col min="7171" max="7176" width="9" style="4"/>
    <col min="7177" max="7180" width="5.25" style="4" customWidth="1"/>
    <col min="7181" max="7181" width="5.875" style="4" customWidth="1"/>
    <col min="7182" max="7182" width="10.875" style="4" customWidth="1"/>
    <col min="7183" max="7183" width="21.875" style="4" customWidth="1"/>
    <col min="7184" max="7424" width="9" style="4"/>
    <col min="7425" max="7425" width="16.625" style="4" customWidth="1"/>
    <col min="7426" max="7426" width="12" style="4" customWidth="1"/>
    <col min="7427" max="7432" width="9" style="4"/>
    <col min="7433" max="7436" width="5.25" style="4" customWidth="1"/>
    <col min="7437" max="7437" width="5.875" style="4" customWidth="1"/>
    <col min="7438" max="7438" width="10.875" style="4" customWidth="1"/>
    <col min="7439" max="7439" width="21.875" style="4" customWidth="1"/>
    <col min="7440" max="7680" width="9" style="4"/>
    <col min="7681" max="7681" width="16.625" style="4" customWidth="1"/>
    <col min="7682" max="7682" width="12" style="4" customWidth="1"/>
    <col min="7683" max="7688" width="9" style="4"/>
    <col min="7689" max="7692" width="5.25" style="4" customWidth="1"/>
    <col min="7693" max="7693" width="5.875" style="4" customWidth="1"/>
    <col min="7694" max="7694" width="10.875" style="4" customWidth="1"/>
    <col min="7695" max="7695" width="21.875" style="4" customWidth="1"/>
    <col min="7696" max="7936" width="9" style="4"/>
    <col min="7937" max="7937" width="16.625" style="4" customWidth="1"/>
    <col min="7938" max="7938" width="12" style="4" customWidth="1"/>
    <col min="7939" max="7944" width="9" style="4"/>
    <col min="7945" max="7948" width="5.25" style="4" customWidth="1"/>
    <col min="7949" max="7949" width="5.875" style="4" customWidth="1"/>
    <col min="7950" max="7950" width="10.875" style="4" customWidth="1"/>
    <col min="7951" max="7951" width="21.875" style="4" customWidth="1"/>
    <col min="7952" max="8192" width="9" style="4"/>
    <col min="8193" max="8193" width="16.625" style="4" customWidth="1"/>
    <col min="8194" max="8194" width="12" style="4" customWidth="1"/>
    <col min="8195" max="8200" width="9" style="4"/>
    <col min="8201" max="8204" width="5.25" style="4" customWidth="1"/>
    <col min="8205" max="8205" width="5.875" style="4" customWidth="1"/>
    <col min="8206" max="8206" width="10.875" style="4" customWidth="1"/>
    <col min="8207" max="8207" width="21.875" style="4" customWidth="1"/>
    <col min="8208" max="8448" width="9" style="4"/>
    <col min="8449" max="8449" width="16.625" style="4" customWidth="1"/>
    <col min="8450" max="8450" width="12" style="4" customWidth="1"/>
    <col min="8451" max="8456" width="9" style="4"/>
    <col min="8457" max="8460" width="5.25" style="4" customWidth="1"/>
    <col min="8461" max="8461" width="5.875" style="4" customWidth="1"/>
    <col min="8462" max="8462" width="10.875" style="4" customWidth="1"/>
    <col min="8463" max="8463" width="21.875" style="4" customWidth="1"/>
    <col min="8464" max="8704" width="9" style="4"/>
    <col min="8705" max="8705" width="16.625" style="4" customWidth="1"/>
    <col min="8706" max="8706" width="12" style="4" customWidth="1"/>
    <col min="8707" max="8712" width="9" style="4"/>
    <col min="8713" max="8716" width="5.25" style="4" customWidth="1"/>
    <col min="8717" max="8717" width="5.875" style="4" customWidth="1"/>
    <col min="8718" max="8718" width="10.875" style="4" customWidth="1"/>
    <col min="8719" max="8719" width="21.875" style="4" customWidth="1"/>
    <col min="8720" max="8960" width="9" style="4"/>
    <col min="8961" max="8961" width="16.625" style="4" customWidth="1"/>
    <col min="8962" max="8962" width="12" style="4" customWidth="1"/>
    <col min="8963" max="8968" width="9" style="4"/>
    <col min="8969" max="8972" width="5.25" style="4" customWidth="1"/>
    <col min="8973" max="8973" width="5.875" style="4" customWidth="1"/>
    <col min="8974" max="8974" width="10.875" style="4" customWidth="1"/>
    <col min="8975" max="8975" width="21.875" style="4" customWidth="1"/>
    <col min="8976" max="9216" width="9" style="4"/>
    <col min="9217" max="9217" width="16.625" style="4" customWidth="1"/>
    <col min="9218" max="9218" width="12" style="4" customWidth="1"/>
    <col min="9219" max="9224" width="9" style="4"/>
    <col min="9225" max="9228" width="5.25" style="4" customWidth="1"/>
    <col min="9229" max="9229" width="5.875" style="4" customWidth="1"/>
    <col min="9230" max="9230" width="10.875" style="4" customWidth="1"/>
    <col min="9231" max="9231" width="21.875" style="4" customWidth="1"/>
    <col min="9232" max="9472" width="9" style="4"/>
    <col min="9473" max="9473" width="16.625" style="4" customWidth="1"/>
    <col min="9474" max="9474" width="12" style="4" customWidth="1"/>
    <col min="9475" max="9480" width="9" style="4"/>
    <col min="9481" max="9484" width="5.25" style="4" customWidth="1"/>
    <col min="9485" max="9485" width="5.875" style="4" customWidth="1"/>
    <col min="9486" max="9486" width="10.875" style="4" customWidth="1"/>
    <col min="9487" max="9487" width="21.875" style="4" customWidth="1"/>
    <col min="9488" max="9728" width="9" style="4"/>
    <col min="9729" max="9729" width="16.625" style="4" customWidth="1"/>
    <col min="9730" max="9730" width="12" style="4" customWidth="1"/>
    <col min="9731" max="9736" width="9" style="4"/>
    <col min="9737" max="9740" width="5.25" style="4" customWidth="1"/>
    <col min="9741" max="9741" width="5.875" style="4" customWidth="1"/>
    <col min="9742" max="9742" width="10.875" style="4" customWidth="1"/>
    <col min="9743" max="9743" width="21.875" style="4" customWidth="1"/>
    <col min="9744" max="9984" width="9" style="4"/>
    <col min="9985" max="9985" width="16.625" style="4" customWidth="1"/>
    <col min="9986" max="9986" width="12" style="4" customWidth="1"/>
    <col min="9987" max="9992" width="9" style="4"/>
    <col min="9993" max="9996" width="5.25" style="4" customWidth="1"/>
    <col min="9997" max="9997" width="5.875" style="4" customWidth="1"/>
    <col min="9998" max="9998" width="10.875" style="4" customWidth="1"/>
    <col min="9999" max="9999" width="21.875" style="4" customWidth="1"/>
    <col min="10000" max="10240" width="9" style="4"/>
    <col min="10241" max="10241" width="16.625" style="4" customWidth="1"/>
    <col min="10242" max="10242" width="12" style="4" customWidth="1"/>
    <col min="10243" max="10248" width="9" style="4"/>
    <col min="10249" max="10252" width="5.25" style="4" customWidth="1"/>
    <col min="10253" max="10253" width="5.875" style="4" customWidth="1"/>
    <col min="10254" max="10254" width="10.875" style="4" customWidth="1"/>
    <col min="10255" max="10255" width="21.875" style="4" customWidth="1"/>
    <col min="10256" max="10496" width="9" style="4"/>
    <col min="10497" max="10497" width="16.625" style="4" customWidth="1"/>
    <col min="10498" max="10498" width="12" style="4" customWidth="1"/>
    <col min="10499" max="10504" width="9" style="4"/>
    <col min="10505" max="10508" width="5.25" style="4" customWidth="1"/>
    <col min="10509" max="10509" width="5.875" style="4" customWidth="1"/>
    <col min="10510" max="10510" width="10.875" style="4" customWidth="1"/>
    <col min="10511" max="10511" width="21.875" style="4" customWidth="1"/>
    <col min="10512" max="10752" width="9" style="4"/>
    <col min="10753" max="10753" width="16.625" style="4" customWidth="1"/>
    <col min="10754" max="10754" width="12" style="4" customWidth="1"/>
    <col min="10755" max="10760" width="9" style="4"/>
    <col min="10761" max="10764" width="5.25" style="4" customWidth="1"/>
    <col min="10765" max="10765" width="5.875" style="4" customWidth="1"/>
    <col min="10766" max="10766" width="10.875" style="4" customWidth="1"/>
    <col min="10767" max="10767" width="21.875" style="4" customWidth="1"/>
    <col min="10768" max="11008" width="9" style="4"/>
    <col min="11009" max="11009" width="16.625" style="4" customWidth="1"/>
    <col min="11010" max="11010" width="12" style="4" customWidth="1"/>
    <col min="11011" max="11016" width="9" style="4"/>
    <col min="11017" max="11020" width="5.25" style="4" customWidth="1"/>
    <col min="11021" max="11021" width="5.875" style="4" customWidth="1"/>
    <col min="11022" max="11022" width="10.875" style="4" customWidth="1"/>
    <col min="11023" max="11023" width="21.875" style="4" customWidth="1"/>
    <col min="11024" max="11264" width="9" style="4"/>
    <col min="11265" max="11265" width="16.625" style="4" customWidth="1"/>
    <col min="11266" max="11266" width="12" style="4" customWidth="1"/>
    <col min="11267" max="11272" width="9" style="4"/>
    <col min="11273" max="11276" width="5.25" style="4" customWidth="1"/>
    <col min="11277" max="11277" width="5.875" style="4" customWidth="1"/>
    <col min="11278" max="11278" width="10.875" style="4" customWidth="1"/>
    <col min="11279" max="11279" width="21.875" style="4" customWidth="1"/>
    <col min="11280" max="11520" width="9" style="4"/>
    <col min="11521" max="11521" width="16.625" style="4" customWidth="1"/>
    <col min="11522" max="11522" width="12" style="4" customWidth="1"/>
    <col min="11523" max="11528" width="9" style="4"/>
    <col min="11529" max="11532" width="5.25" style="4" customWidth="1"/>
    <col min="11533" max="11533" width="5.875" style="4" customWidth="1"/>
    <col min="11534" max="11534" width="10.875" style="4" customWidth="1"/>
    <col min="11535" max="11535" width="21.875" style="4" customWidth="1"/>
    <col min="11536" max="11776" width="9" style="4"/>
    <col min="11777" max="11777" width="16.625" style="4" customWidth="1"/>
    <col min="11778" max="11778" width="12" style="4" customWidth="1"/>
    <col min="11779" max="11784" width="9" style="4"/>
    <col min="11785" max="11788" width="5.25" style="4" customWidth="1"/>
    <col min="11789" max="11789" width="5.875" style="4" customWidth="1"/>
    <col min="11790" max="11790" width="10.875" style="4" customWidth="1"/>
    <col min="11791" max="11791" width="21.875" style="4" customWidth="1"/>
    <col min="11792" max="12032" width="9" style="4"/>
    <col min="12033" max="12033" width="16.625" style="4" customWidth="1"/>
    <col min="12034" max="12034" width="12" style="4" customWidth="1"/>
    <col min="12035" max="12040" width="9" style="4"/>
    <col min="12041" max="12044" width="5.25" style="4" customWidth="1"/>
    <col min="12045" max="12045" width="5.875" style="4" customWidth="1"/>
    <col min="12046" max="12046" width="10.875" style="4" customWidth="1"/>
    <col min="12047" max="12047" width="21.875" style="4" customWidth="1"/>
    <col min="12048" max="12288" width="9" style="4"/>
    <col min="12289" max="12289" width="16.625" style="4" customWidth="1"/>
    <col min="12290" max="12290" width="12" style="4" customWidth="1"/>
    <col min="12291" max="12296" width="9" style="4"/>
    <col min="12297" max="12300" width="5.25" style="4" customWidth="1"/>
    <col min="12301" max="12301" width="5.875" style="4" customWidth="1"/>
    <col min="12302" max="12302" width="10.875" style="4" customWidth="1"/>
    <col min="12303" max="12303" width="21.875" style="4" customWidth="1"/>
    <col min="12304" max="12544" width="9" style="4"/>
    <col min="12545" max="12545" width="16.625" style="4" customWidth="1"/>
    <col min="12546" max="12546" width="12" style="4" customWidth="1"/>
    <col min="12547" max="12552" width="9" style="4"/>
    <col min="12553" max="12556" width="5.25" style="4" customWidth="1"/>
    <col min="12557" max="12557" width="5.875" style="4" customWidth="1"/>
    <col min="12558" max="12558" width="10.875" style="4" customWidth="1"/>
    <col min="12559" max="12559" width="21.875" style="4" customWidth="1"/>
    <col min="12560" max="12800" width="9" style="4"/>
    <col min="12801" max="12801" width="16.625" style="4" customWidth="1"/>
    <col min="12802" max="12802" width="12" style="4" customWidth="1"/>
    <col min="12803" max="12808" width="9" style="4"/>
    <col min="12809" max="12812" width="5.25" style="4" customWidth="1"/>
    <col min="12813" max="12813" width="5.875" style="4" customWidth="1"/>
    <col min="12814" max="12814" width="10.875" style="4" customWidth="1"/>
    <col min="12815" max="12815" width="21.875" style="4" customWidth="1"/>
    <col min="12816" max="13056" width="9" style="4"/>
    <col min="13057" max="13057" width="16.625" style="4" customWidth="1"/>
    <col min="13058" max="13058" width="12" style="4" customWidth="1"/>
    <col min="13059" max="13064" width="9" style="4"/>
    <col min="13065" max="13068" width="5.25" style="4" customWidth="1"/>
    <col min="13069" max="13069" width="5.875" style="4" customWidth="1"/>
    <col min="13070" max="13070" width="10.875" style="4" customWidth="1"/>
    <col min="13071" max="13071" width="21.875" style="4" customWidth="1"/>
    <col min="13072" max="13312" width="9" style="4"/>
    <col min="13313" max="13313" width="16.625" style="4" customWidth="1"/>
    <col min="13314" max="13314" width="12" style="4" customWidth="1"/>
    <col min="13315" max="13320" width="9" style="4"/>
    <col min="13321" max="13324" width="5.25" style="4" customWidth="1"/>
    <col min="13325" max="13325" width="5.875" style="4" customWidth="1"/>
    <col min="13326" max="13326" width="10.875" style="4" customWidth="1"/>
    <col min="13327" max="13327" width="21.875" style="4" customWidth="1"/>
    <col min="13328" max="13568" width="9" style="4"/>
    <col min="13569" max="13569" width="16.625" style="4" customWidth="1"/>
    <col min="13570" max="13570" width="12" style="4" customWidth="1"/>
    <col min="13571" max="13576" width="9" style="4"/>
    <col min="13577" max="13580" width="5.25" style="4" customWidth="1"/>
    <col min="13581" max="13581" width="5.875" style="4" customWidth="1"/>
    <col min="13582" max="13582" width="10.875" style="4" customWidth="1"/>
    <col min="13583" max="13583" width="21.875" style="4" customWidth="1"/>
    <col min="13584" max="13824" width="9" style="4"/>
    <col min="13825" max="13825" width="16.625" style="4" customWidth="1"/>
    <col min="13826" max="13826" width="12" style="4" customWidth="1"/>
    <col min="13827" max="13832" width="9" style="4"/>
    <col min="13833" max="13836" width="5.25" style="4" customWidth="1"/>
    <col min="13837" max="13837" width="5.875" style="4" customWidth="1"/>
    <col min="13838" max="13838" width="10.875" style="4" customWidth="1"/>
    <col min="13839" max="13839" width="21.875" style="4" customWidth="1"/>
    <col min="13840" max="14080" width="9" style="4"/>
    <col min="14081" max="14081" width="16.625" style="4" customWidth="1"/>
    <col min="14082" max="14082" width="12" style="4" customWidth="1"/>
    <col min="14083" max="14088" width="9" style="4"/>
    <col min="14089" max="14092" width="5.25" style="4" customWidth="1"/>
    <col min="14093" max="14093" width="5.875" style="4" customWidth="1"/>
    <col min="14094" max="14094" width="10.875" style="4" customWidth="1"/>
    <col min="14095" max="14095" width="21.875" style="4" customWidth="1"/>
    <col min="14096" max="14336" width="9" style="4"/>
    <col min="14337" max="14337" width="16.625" style="4" customWidth="1"/>
    <col min="14338" max="14338" width="12" style="4" customWidth="1"/>
    <col min="14339" max="14344" width="9" style="4"/>
    <col min="14345" max="14348" width="5.25" style="4" customWidth="1"/>
    <col min="14349" max="14349" width="5.875" style="4" customWidth="1"/>
    <col min="14350" max="14350" width="10.875" style="4" customWidth="1"/>
    <col min="14351" max="14351" width="21.875" style="4" customWidth="1"/>
    <col min="14352" max="14592" width="9" style="4"/>
    <col min="14593" max="14593" width="16.625" style="4" customWidth="1"/>
    <col min="14594" max="14594" width="12" style="4" customWidth="1"/>
    <col min="14595" max="14600" width="9" style="4"/>
    <col min="14601" max="14604" width="5.25" style="4" customWidth="1"/>
    <col min="14605" max="14605" width="5.875" style="4" customWidth="1"/>
    <col min="14606" max="14606" width="10.875" style="4" customWidth="1"/>
    <col min="14607" max="14607" width="21.875" style="4" customWidth="1"/>
    <col min="14608" max="14848" width="9" style="4"/>
    <col min="14849" max="14849" width="16.625" style="4" customWidth="1"/>
    <col min="14850" max="14850" width="12" style="4" customWidth="1"/>
    <col min="14851" max="14856" width="9" style="4"/>
    <col min="14857" max="14860" width="5.25" style="4" customWidth="1"/>
    <col min="14861" max="14861" width="5.875" style="4" customWidth="1"/>
    <col min="14862" max="14862" width="10.875" style="4" customWidth="1"/>
    <col min="14863" max="14863" width="21.875" style="4" customWidth="1"/>
    <col min="14864" max="15104" width="9" style="4"/>
    <col min="15105" max="15105" width="16.625" style="4" customWidth="1"/>
    <col min="15106" max="15106" width="12" style="4" customWidth="1"/>
    <col min="15107" max="15112" width="9" style="4"/>
    <col min="15113" max="15116" width="5.25" style="4" customWidth="1"/>
    <col min="15117" max="15117" width="5.875" style="4" customWidth="1"/>
    <col min="15118" max="15118" width="10.875" style="4" customWidth="1"/>
    <col min="15119" max="15119" width="21.875" style="4" customWidth="1"/>
    <col min="15120" max="15360" width="9" style="4"/>
    <col min="15361" max="15361" width="16.625" style="4" customWidth="1"/>
    <col min="15362" max="15362" width="12" style="4" customWidth="1"/>
    <col min="15363" max="15368" width="9" style="4"/>
    <col min="15369" max="15372" width="5.25" style="4" customWidth="1"/>
    <col min="15373" max="15373" width="5.875" style="4" customWidth="1"/>
    <col min="15374" max="15374" width="10.875" style="4" customWidth="1"/>
    <col min="15375" max="15375" width="21.875" style="4" customWidth="1"/>
    <col min="15376" max="15616" width="9" style="4"/>
    <col min="15617" max="15617" width="16.625" style="4" customWidth="1"/>
    <col min="15618" max="15618" width="12" style="4" customWidth="1"/>
    <col min="15619" max="15624" width="9" style="4"/>
    <col min="15625" max="15628" width="5.25" style="4" customWidth="1"/>
    <col min="15629" max="15629" width="5.875" style="4" customWidth="1"/>
    <col min="15630" max="15630" width="10.875" style="4" customWidth="1"/>
    <col min="15631" max="15631" width="21.875" style="4" customWidth="1"/>
    <col min="15632" max="15872" width="9" style="4"/>
    <col min="15873" max="15873" width="16.625" style="4" customWidth="1"/>
    <col min="15874" max="15874" width="12" style="4" customWidth="1"/>
    <col min="15875" max="15880" width="9" style="4"/>
    <col min="15881" max="15884" width="5.25" style="4" customWidth="1"/>
    <col min="15885" max="15885" width="5.875" style="4" customWidth="1"/>
    <col min="15886" max="15886" width="10.875" style="4" customWidth="1"/>
    <col min="15887" max="15887" width="21.875" style="4" customWidth="1"/>
    <col min="15888" max="16128" width="9" style="4"/>
    <col min="16129" max="16129" width="16.625" style="4" customWidth="1"/>
    <col min="16130" max="16130" width="12" style="4" customWidth="1"/>
    <col min="16131" max="16136" width="9" style="4"/>
    <col min="16137" max="16140" width="5.25" style="4" customWidth="1"/>
    <col min="16141" max="16141" width="5.875" style="4" customWidth="1"/>
    <col min="16142" max="16142" width="10.875" style="4" customWidth="1"/>
    <col min="16143" max="16143" width="21.875" style="4" customWidth="1"/>
    <col min="16144" max="16384" width="9" style="4"/>
  </cols>
  <sheetData>
    <row r="1" spans="1:18" ht="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8" x14ac:dyDescent="0.2">
      <c r="A2" s="5" t="s">
        <v>1</v>
      </c>
      <c r="B2" s="5"/>
      <c r="C2" s="6" t="s">
        <v>2</v>
      </c>
      <c r="D2" s="5" t="s">
        <v>3</v>
      </c>
      <c r="E2" s="5"/>
      <c r="F2" s="5"/>
      <c r="G2" s="5"/>
      <c r="H2" s="5" t="s">
        <v>4</v>
      </c>
      <c r="I2" s="5"/>
      <c r="J2" s="7" t="s">
        <v>5</v>
      </c>
      <c r="K2" s="7"/>
      <c r="L2" s="7"/>
      <c r="M2" s="7"/>
      <c r="N2" s="7" t="s">
        <v>6</v>
      </c>
      <c r="O2" s="7"/>
      <c r="P2" s="7" t="s">
        <v>7</v>
      </c>
    </row>
    <row r="3" spans="1:18" x14ac:dyDescent="0.2">
      <c r="A3" s="5"/>
      <c r="B3" s="5"/>
      <c r="C3" s="8"/>
      <c r="D3" s="9" t="s">
        <v>8</v>
      </c>
      <c r="E3" s="9" t="s">
        <v>9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8</v>
      </c>
      <c r="K3" s="10" t="s">
        <v>9</v>
      </c>
      <c r="L3" s="10" t="s">
        <v>8</v>
      </c>
      <c r="M3" s="10" t="s">
        <v>9</v>
      </c>
      <c r="N3" s="10" t="s">
        <v>10</v>
      </c>
      <c r="O3" s="10" t="s">
        <v>11</v>
      </c>
      <c r="P3" s="7"/>
    </row>
    <row r="4" spans="1:18" s="17" customFormat="1" x14ac:dyDescent="0.2">
      <c r="A4" s="11" t="s">
        <v>12</v>
      </c>
      <c r="B4" s="12" t="s">
        <v>13</v>
      </c>
      <c r="C4" s="13" t="s">
        <v>14</v>
      </c>
      <c r="D4" s="14">
        <v>10</v>
      </c>
      <c r="E4" s="14" t="s">
        <v>15</v>
      </c>
      <c r="F4" s="14">
        <v>3</v>
      </c>
      <c r="G4" s="14" t="s">
        <v>16</v>
      </c>
      <c r="H4" s="14">
        <v>568</v>
      </c>
      <c r="I4" s="14">
        <f>D4*F4*H4</f>
        <v>17040</v>
      </c>
      <c r="J4" s="14"/>
      <c r="K4" s="14" t="s">
        <v>15</v>
      </c>
      <c r="L4" s="14">
        <v>3</v>
      </c>
      <c r="M4" s="14" t="s">
        <v>16</v>
      </c>
      <c r="N4" s="14"/>
      <c r="O4" s="15">
        <f>J4*L4*N4</f>
        <v>0</v>
      </c>
      <c r="P4" s="16"/>
    </row>
    <row r="5" spans="1:18" s="17" customFormat="1" x14ac:dyDescent="0.2">
      <c r="A5" s="18"/>
      <c r="B5" s="19"/>
      <c r="C5" s="13" t="s">
        <v>17</v>
      </c>
      <c r="D5" s="15">
        <v>25</v>
      </c>
      <c r="E5" s="15" t="s">
        <v>15</v>
      </c>
      <c r="F5" s="15">
        <v>3</v>
      </c>
      <c r="G5" s="15" t="s">
        <v>16</v>
      </c>
      <c r="H5" s="15">
        <v>568</v>
      </c>
      <c r="I5" s="15">
        <f t="shared" ref="I5:I24" si="0">D5*F5*H5</f>
        <v>42600</v>
      </c>
      <c r="J5" s="15"/>
      <c r="K5" s="14" t="s">
        <v>15</v>
      </c>
      <c r="L5" s="14">
        <v>3</v>
      </c>
      <c r="M5" s="14" t="s">
        <v>16</v>
      </c>
      <c r="N5" s="15"/>
      <c r="O5" s="15">
        <f t="shared" ref="O5:O24" si="1">J5*L5*N5</f>
        <v>0</v>
      </c>
      <c r="P5" s="16"/>
    </row>
    <row r="6" spans="1:18" s="17" customFormat="1" x14ac:dyDescent="0.2">
      <c r="A6" s="18"/>
      <c r="B6" s="12" t="s">
        <v>18</v>
      </c>
      <c r="C6" s="13" t="s">
        <v>14</v>
      </c>
      <c r="D6" s="15">
        <v>60</v>
      </c>
      <c r="E6" s="15" t="s">
        <v>15</v>
      </c>
      <c r="F6" s="15">
        <v>2</v>
      </c>
      <c r="G6" s="15" t="s">
        <v>16</v>
      </c>
      <c r="H6" s="15">
        <v>600</v>
      </c>
      <c r="I6" s="15">
        <f t="shared" si="0"/>
        <v>72000</v>
      </c>
      <c r="J6" s="15">
        <v>50</v>
      </c>
      <c r="K6" s="14" t="s">
        <v>15</v>
      </c>
      <c r="L6" s="14">
        <v>2</v>
      </c>
      <c r="M6" s="14" t="s">
        <v>16</v>
      </c>
      <c r="N6" s="14">
        <v>480</v>
      </c>
      <c r="O6" s="20">
        <f t="shared" si="1"/>
        <v>48000</v>
      </c>
      <c r="P6" s="16" t="s">
        <v>19</v>
      </c>
      <c r="R6" s="4"/>
    </row>
    <row r="7" spans="1:18" s="17" customFormat="1" x14ac:dyDescent="0.2">
      <c r="A7" s="18"/>
      <c r="B7" s="21"/>
      <c r="C7" s="13" t="s">
        <v>17</v>
      </c>
      <c r="D7" s="15">
        <v>150</v>
      </c>
      <c r="E7" s="15" t="s">
        <v>15</v>
      </c>
      <c r="F7" s="15">
        <v>2</v>
      </c>
      <c r="G7" s="15" t="s">
        <v>16</v>
      </c>
      <c r="H7" s="15">
        <v>600</v>
      </c>
      <c r="I7" s="15">
        <f t="shared" si="0"/>
        <v>180000</v>
      </c>
      <c r="J7" s="15">
        <v>65</v>
      </c>
      <c r="K7" s="14" t="s">
        <v>15</v>
      </c>
      <c r="L7" s="14">
        <v>2</v>
      </c>
      <c r="M7" s="14" t="s">
        <v>16</v>
      </c>
      <c r="N7" s="14">
        <v>480</v>
      </c>
      <c r="O7" s="20">
        <f t="shared" si="1"/>
        <v>62400</v>
      </c>
      <c r="P7" s="16" t="s">
        <v>20</v>
      </c>
      <c r="R7" s="4"/>
    </row>
    <row r="8" spans="1:18" s="17" customFormat="1" x14ac:dyDescent="0.2">
      <c r="A8" s="18"/>
      <c r="B8" s="21"/>
      <c r="C8" s="13"/>
      <c r="D8" s="15"/>
      <c r="E8" s="15"/>
      <c r="F8" s="15"/>
      <c r="G8" s="15"/>
      <c r="H8" s="15"/>
      <c r="I8" s="15"/>
      <c r="J8" s="15">
        <v>4</v>
      </c>
      <c r="K8" s="14" t="s">
        <v>21</v>
      </c>
      <c r="L8" s="14">
        <v>1</v>
      </c>
      <c r="M8" s="14" t="s">
        <v>22</v>
      </c>
      <c r="N8" s="14">
        <v>688</v>
      </c>
      <c r="O8" s="20">
        <f t="shared" si="1"/>
        <v>2752</v>
      </c>
      <c r="P8" s="16" t="s">
        <v>23</v>
      </c>
      <c r="R8" s="4"/>
    </row>
    <row r="9" spans="1:18" s="17" customFormat="1" x14ac:dyDescent="0.2">
      <c r="A9" s="18"/>
      <c r="B9" s="21"/>
      <c r="C9" s="13"/>
      <c r="D9" s="15"/>
      <c r="E9" s="15"/>
      <c r="F9" s="15"/>
      <c r="G9" s="15"/>
      <c r="H9" s="15"/>
      <c r="I9" s="15"/>
      <c r="J9" s="15">
        <v>5</v>
      </c>
      <c r="K9" s="14" t="s">
        <v>15</v>
      </c>
      <c r="L9" s="14">
        <v>1</v>
      </c>
      <c r="M9" s="14" t="s">
        <v>16</v>
      </c>
      <c r="N9" s="14">
        <v>688</v>
      </c>
      <c r="O9" s="20">
        <f t="shared" si="1"/>
        <v>3440</v>
      </c>
      <c r="P9" s="16" t="s">
        <v>24</v>
      </c>
      <c r="R9" s="4"/>
    </row>
    <row r="10" spans="1:18" s="17" customFormat="1" x14ac:dyDescent="0.2">
      <c r="A10" s="18"/>
      <c r="B10" s="21"/>
      <c r="C10" s="13"/>
      <c r="D10" s="15"/>
      <c r="E10" s="15"/>
      <c r="F10" s="15"/>
      <c r="G10" s="15"/>
      <c r="H10" s="15"/>
      <c r="I10" s="15"/>
      <c r="J10" s="15">
        <v>8</v>
      </c>
      <c r="K10" s="14" t="s">
        <v>15</v>
      </c>
      <c r="L10" s="14">
        <v>1</v>
      </c>
      <c r="M10" s="14" t="s">
        <v>16</v>
      </c>
      <c r="N10" s="14">
        <v>480</v>
      </c>
      <c r="O10" s="20">
        <f t="shared" si="1"/>
        <v>3840</v>
      </c>
      <c r="P10" s="16" t="s">
        <v>25</v>
      </c>
      <c r="R10" s="4"/>
    </row>
    <row r="11" spans="1:18" s="17" customFormat="1" x14ac:dyDescent="0.2">
      <c r="A11" s="18"/>
      <c r="B11" s="21"/>
      <c r="C11" s="13"/>
      <c r="D11" s="15"/>
      <c r="E11" s="15"/>
      <c r="F11" s="15"/>
      <c r="G11" s="15"/>
      <c r="H11" s="15"/>
      <c r="I11" s="15"/>
      <c r="J11" s="15">
        <v>5</v>
      </c>
      <c r="K11" s="14" t="s">
        <v>21</v>
      </c>
      <c r="L11" s="14"/>
      <c r="M11" s="14" t="s">
        <v>26</v>
      </c>
      <c r="N11" s="22">
        <v>48</v>
      </c>
      <c r="O11" s="15">
        <f t="shared" si="1"/>
        <v>0</v>
      </c>
      <c r="P11" s="16" t="s">
        <v>27</v>
      </c>
    </row>
    <row r="12" spans="1:18" s="17" customFormat="1" x14ac:dyDescent="0.2">
      <c r="A12" s="18"/>
      <c r="B12" s="21"/>
      <c r="C12" s="13"/>
      <c r="D12" s="15"/>
      <c r="E12" s="15"/>
      <c r="F12" s="15"/>
      <c r="G12" s="15"/>
      <c r="H12" s="15"/>
      <c r="I12" s="15"/>
      <c r="J12" s="15">
        <v>2</v>
      </c>
      <c r="K12" s="14" t="s">
        <v>21</v>
      </c>
      <c r="L12" s="14"/>
      <c r="M12" s="14" t="s">
        <v>26</v>
      </c>
      <c r="N12" s="22">
        <v>198</v>
      </c>
      <c r="O12" s="15">
        <f t="shared" si="1"/>
        <v>0</v>
      </c>
      <c r="P12" s="16" t="s">
        <v>28</v>
      </c>
    </row>
    <row r="13" spans="1:18" s="17" customFormat="1" x14ac:dyDescent="0.2">
      <c r="A13" s="18"/>
      <c r="B13" s="21"/>
      <c r="C13" s="13"/>
      <c r="D13" s="15"/>
      <c r="E13" s="15"/>
      <c r="F13" s="15"/>
      <c r="G13" s="15"/>
      <c r="H13" s="15"/>
      <c r="I13" s="15"/>
      <c r="J13" s="15">
        <v>1</v>
      </c>
      <c r="K13" s="14" t="s">
        <v>29</v>
      </c>
      <c r="L13" s="14"/>
      <c r="M13" s="14" t="s">
        <v>26</v>
      </c>
      <c r="N13" s="22">
        <v>109</v>
      </c>
      <c r="O13" s="15">
        <f t="shared" si="1"/>
        <v>0</v>
      </c>
      <c r="P13" s="16" t="s">
        <v>30</v>
      </c>
    </row>
    <row r="14" spans="1:18" s="17" customFormat="1" x14ac:dyDescent="0.2">
      <c r="A14" s="18"/>
      <c r="B14" s="21"/>
      <c r="C14" s="13"/>
      <c r="D14" s="15"/>
      <c r="E14" s="15"/>
      <c r="F14" s="15"/>
      <c r="G14" s="15"/>
      <c r="H14" s="15"/>
      <c r="I14" s="15"/>
      <c r="J14" s="15">
        <v>2</v>
      </c>
      <c r="K14" s="14" t="s">
        <v>31</v>
      </c>
      <c r="L14" s="14"/>
      <c r="M14" s="14" t="s">
        <v>26</v>
      </c>
      <c r="N14" s="22">
        <v>498</v>
      </c>
      <c r="O14" s="15">
        <f t="shared" si="1"/>
        <v>0</v>
      </c>
      <c r="P14" s="16" t="s">
        <v>32</v>
      </c>
    </row>
    <row r="15" spans="1:18" s="17" customFormat="1" x14ac:dyDescent="0.2">
      <c r="A15" s="18"/>
      <c r="B15" s="21"/>
      <c r="C15" s="13"/>
      <c r="D15" s="15"/>
      <c r="E15" s="15"/>
      <c r="F15" s="15"/>
      <c r="G15" s="15"/>
      <c r="H15" s="15"/>
      <c r="I15" s="15"/>
      <c r="J15" s="15">
        <v>1</v>
      </c>
      <c r="K15" s="14" t="s">
        <v>29</v>
      </c>
      <c r="L15" s="14"/>
      <c r="M15" s="14" t="s">
        <v>26</v>
      </c>
      <c r="N15" s="22">
        <v>140</v>
      </c>
      <c r="O15" s="15">
        <f t="shared" si="1"/>
        <v>0</v>
      </c>
      <c r="P15" s="16" t="s">
        <v>33</v>
      </c>
    </row>
    <row r="16" spans="1:18" s="17" customFormat="1" x14ac:dyDescent="0.2">
      <c r="A16" s="18"/>
      <c r="B16" s="21"/>
      <c r="C16" s="13"/>
      <c r="D16" s="15"/>
      <c r="E16" s="15"/>
      <c r="F16" s="15"/>
      <c r="G16" s="15"/>
      <c r="H16" s="15"/>
      <c r="I16" s="15"/>
      <c r="J16" s="15">
        <v>1</v>
      </c>
      <c r="K16" s="14" t="s">
        <v>29</v>
      </c>
      <c r="L16" s="14"/>
      <c r="M16" s="14" t="s">
        <v>26</v>
      </c>
      <c r="N16" s="22">
        <v>34.5</v>
      </c>
      <c r="O16" s="15">
        <f t="shared" si="1"/>
        <v>0</v>
      </c>
      <c r="P16" s="16" t="s">
        <v>34</v>
      </c>
    </row>
    <row r="17" spans="1:17" s="17" customFormat="1" x14ac:dyDescent="0.2">
      <c r="A17" s="18"/>
      <c r="B17" s="19"/>
      <c r="C17" s="13"/>
      <c r="D17" s="15"/>
      <c r="E17" s="15"/>
      <c r="F17" s="15"/>
      <c r="G17" s="15"/>
      <c r="H17" s="15"/>
      <c r="I17" s="15"/>
      <c r="J17" s="15">
        <v>1</v>
      </c>
      <c r="K17" s="14" t="s">
        <v>29</v>
      </c>
      <c r="L17" s="14"/>
      <c r="M17" s="14" t="s">
        <v>26</v>
      </c>
      <c r="N17" s="22">
        <v>93</v>
      </c>
      <c r="O17" s="15">
        <f t="shared" si="1"/>
        <v>0</v>
      </c>
      <c r="P17" s="16" t="s">
        <v>35</v>
      </c>
    </row>
    <row r="18" spans="1:17" s="17" customFormat="1" x14ac:dyDescent="0.2">
      <c r="A18" s="18"/>
      <c r="B18" s="12" t="s">
        <v>13</v>
      </c>
      <c r="C18" s="13" t="s">
        <v>14</v>
      </c>
      <c r="D18" s="15">
        <v>10</v>
      </c>
      <c r="E18" s="15" t="s">
        <v>15</v>
      </c>
      <c r="F18" s="15">
        <v>2</v>
      </c>
      <c r="G18" s="15" t="s">
        <v>16</v>
      </c>
      <c r="H18" s="15">
        <v>568</v>
      </c>
      <c r="I18" s="15">
        <f t="shared" si="0"/>
        <v>11360</v>
      </c>
      <c r="J18" s="15">
        <v>47</v>
      </c>
      <c r="K18" s="14" t="s">
        <v>15</v>
      </c>
      <c r="L18" s="14">
        <v>2</v>
      </c>
      <c r="M18" s="14" t="s">
        <v>16</v>
      </c>
      <c r="N18" s="14">
        <v>568</v>
      </c>
      <c r="O18" s="23">
        <f t="shared" si="1"/>
        <v>53392</v>
      </c>
      <c r="P18" s="16"/>
    </row>
    <row r="19" spans="1:17" s="17" customFormat="1" x14ac:dyDescent="0.2">
      <c r="A19" s="18"/>
      <c r="B19" s="21"/>
      <c r="C19" s="13" t="s">
        <v>17</v>
      </c>
      <c r="D19" s="15">
        <v>15</v>
      </c>
      <c r="E19" s="15" t="s">
        <v>15</v>
      </c>
      <c r="F19" s="15">
        <v>2</v>
      </c>
      <c r="G19" s="15" t="s">
        <v>16</v>
      </c>
      <c r="H19" s="15">
        <v>568</v>
      </c>
      <c r="I19" s="15">
        <f t="shared" si="0"/>
        <v>17040</v>
      </c>
      <c r="J19" s="15">
        <v>94</v>
      </c>
      <c r="K19" s="14" t="s">
        <v>15</v>
      </c>
      <c r="L19" s="14">
        <v>2</v>
      </c>
      <c r="M19" s="14" t="s">
        <v>16</v>
      </c>
      <c r="N19" s="15">
        <v>568</v>
      </c>
      <c r="O19" s="23">
        <f t="shared" si="1"/>
        <v>106784</v>
      </c>
      <c r="P19" s="16"/>
    </row>
    <row r="20" spans="1:17" s="17" customFormat="1" x14ac:dyDescent="0.2">
      <c r="A20" s="18"/>
      <c r="B20" s="21"/>
      <c r="C20" s="13"/>
      <c r="D20" s="15"/>
      <c r="E20" s="15"/>
      <c r="F20" s="15"/>
      <c r="G20" s="15"/>
      <c r="H20" s="15"/>
      <c r="I20" s="15"/>
      <c r="J20" s="15">
        <v>1</v>
      </c>
      <c r="K20" s="14" t="s">
        <v>29</v>
      </c>
      <c r="L20" s="14">
        <v>1</v>
      </c>
      <c r="M20" s="14" t="s">
        <v>26</v>
      </c>
      <c r="N20" s="15">
        <v>200</v>
      </c>
      <c r="O20" s="23">
        <f t="shared" si="1"/>
        <v>200</v>
      </c>
      <c r="P20" s="16" t="s">
        <v>36</v>
      </c>
    </row>
    <row r="21" spans="1:17" s="17" customFormat="1" x14ac:dyDescent="0.2">
      <c r="A21" s="18"/>
      <c r="B21" s="24" t="s">
        <v>37</v>
      </c>
      <c r="C21" s="13" t="s">
        <v>14</v>
      </c>
      <c r="D21" s="15">
        <v>80</v>
      </c>
      <c r="E21" s="15" t="s">
        <v>15</v>
      </c>
      <c r="F21" s="15">
        <v>1</v>
      </c>
      <c r="G21" s="15" t="s">
        <v>16</v>
      </c>
      <c r="H21" s="15">
        <v>450</v>
      </c>
      <c r="I21" s="15">
        <f t="shared" si="0"/>
        <v>36000</v>
      </c>
      <c r="J21" s="15">
        <v>60</v>
      </c>
      <c r="K21" s="14" t="s">
        <v>15</v>
      </c>
      <c r="L21" s="14">
        <v>1</v>
      </c>
      <c r="M21" s="14" t="s">
        <v>16</v>
      </c>
      <c r="N21" s="14">
        <v>450</v>
      </c>
      <c r="O21" s="23">
        <f t="shared" si="1"/>
        <v>27000</v>
      </c>
      <c r="P21" s="16"/>
    </row>
    <row r="22" spans="1:17" s="17" customFormat="1" x14ac:dyDescent="0.2">
      <c r="A22" s="18"/>
      <c r="B22" s="25"/>
      <c r="C22" s="13" t="s">
        <v>17</v>
      </c>
      <c r="D22" s="15">
        <v>190</v>
      </c>
      <c r="E22" s="15" t="s">
        <v>15</v>
      </c>
      <c r="F22" s="15">
        <v>1</v>
      </c>
      <c r="G22" s="15" t="s">
        <v>16</v>
      </c>
      <c r="H22" s="15">
        <v>450</v>
      </c>
      <c r="I22" s="15">
        <f t="shared" si="0"/>
        <v>85500</v>
      </c>
      <c r="J22" s="15">
        <v>105</v>
      </c>
      <c r="K22" s="14" t="s">
        <v>15</v>
      </c>
      <c r="L22" s="14">
        <v>1</v>
      </c>
      <c r="M22" s="14" t="s">
        <v>16</v>
      </c>
      <c r="N22" s="14">
        <v>450</v>
      </c>
      <c r="O22" s="23">
        <f t="shared" si="1"/>
        <v>47250</v>
      </c>
      <c r="P22" s="16" t="s">
        <v>38</v>
      </c>
    </row>
    <row r="23" spans="1:17" s="17" customFormat="1" x14ac:dyDescent="0.2">
      <c r="A23" s="18"/>
      <c r="B23" s="26"/>
      <c r="C23" s="27"/>
      <c r="D23" s="14"/>
      <c r="E23" s="14"/>
      <c r="F23" s="14"/>
      <c r="G23" s="14"/>
      <c r="H23" s="14"/>
      <c r="I23" s="14">
        <f t="shared" si="0"/>
        <v>0</v>
      </c>
      <c r="J23" s="14"/>
      <c r="K23" s="14" t="s">
        <v>15</v>
      </c>
      <c r="L23" s="14">
        <v>1</v>
      </c>
      <c r="M23" s="14" t="s">
        <v>16</v>
      </c>
      <c r="N23" s="14"/>
      <c r="O23" s="23">
        <f t="shared" si="1"/>
        <v>0</v>
      </c>
      <c r="P23" s="16"/>
    </row>
    <row r="24" spans="1:17" s="17" customFormat="1" x14ac:dyDescent="0.2">
      <c r="A24" s="18"/>
      <c r="B24" s="26"/>
      <c r="C24" s="27"/>
      <c r="D24" s="14"/>
      <c r="E24" s="14"/>
      <c r="F24" s="14"/>
      <c r="G24" s="14"/>
      <c r="H24" s="14"/>
      <c r="I24" s="14">
        <f t="shared" si="0"/>
        <v>0</v>
      </c>
      <c r="J24" s="14"/>
      <c r="K24" s="14" t="s">
        <v>15</v>
      </c>
      <c r="L24" s="14">
        <v>1</v>
      </c>
      <c r="M24" s="14" t="s">
        <v>16</v>
      </c>
      <c r="N24" s="14"/>
      <c r="O24" s="23">
        <f t="shared" si="1"/>
        <v>0</v>
      </c>
      <c r="P24" s="16"/>
    </row>
    <row r="25" spans="1:17" x14ac:dyDescent="0.2">
      <c r="A25" s="5" t="s">
        <v>39</v>
      </c>
      <c r="B25" s="5"/>
      <c r="C25" s="5"/>
      <c r="D25" s="5"/>
      <c r="E25" s="5"/>
      <c r="F25" s="5"/>
      <c r="G25" s="5"/>
      <c r="H25" s="5"/>
      <c r="I25" s="28">
        <f>SUM(I4:I24)</f>
        <v>461540</v>
      </c>
      <c r="J25" s="29"/>
      <c r="K25" s="29"/>
      <c r="L25" s="29"/>
      <c r="M25" s="29"/>
      <c r="N25" s="29"/>
      <c r="O25" s="30">
        <f>SUM(O4:O24)</f>
        <v>355058</v>
      </c>
      <c r="P25" s="31">
        <f>I25-O25</f>
        <v>106482</v>
      </c>
      <c r="Q25" s="32"/>
    </row>
    <row r="26" spans="1:17" x14ac:dyDescent="0.2">
      <c r="A26" s="33" t="s">
        <v>40</v>
      </c>
      <c r="B26" s="34" t="s">
        <v>41</v>
      </c>
      <c r="C26" s="13" t="s">
        <v>42</v>
      </c>
      <c r="D26" s="14">
        <v>60</v>
      </c>
      <c r="E26" s="14" t="s">
        <v>43</v>
      </c>
      <c r="F26" s="14">
        <v>1</v>
      </c>
      <c r="G26" s="14" t="s">
        <v>44</v>
      </c>
      <c r="H26" s="14">
        <v>200</v>
      </c>
      <c r="I26" s="14">
        <f>D26*F26*H26</f>
        <v>12000</v>
      </c>
      <c r="J26" s="14"/>
      <c r="K26" s="14" t="s">
        <v>43</v>
      </c>
      <c r="L26" s="14"/>
      <c r="M26" s="14" t="s">
        <v>44</v>
      </c>
      <c r="N26" s="14"/>
      <c r="O26" s="15">
        <f>J26*L26*N26</f>
        <v>0</v>
      </c>
      <c r="P26" s="35"/>
    </row>
    <row r="27" spans="1:17" x14ac:dyDescent="0.2">
      <c r="A27" s="36"/>
      <c r="B27" s="34" t="s">
        <v>41</v>
      </c>
      <c r="C27" s="13" t="s">
        <v>45</v>
      </c>
      <c r="D27" s="14">
        <v>100</v>
      </c>
      <c r="E27" s="14" t="s">
        <v>43</v>
      </c>
      <c r="F27" s="14">
        <v>1</v>
      </c>
      <c r="G27" s="14" t="s">
        <v>44</v>
      </c>
      <c r="H27" s="14">
        <v>200</v>
      </c>
      <c r="I27" s="14">
        <f t="shared" ref="I27:I45" si="2">D27*F27*H27</f>
        <v>20000</v>
      </c>
      <c r="J27" s="14">
        <v>1</v>
      </c>
      <c r="K27" s="14" t="s">
        <v>46</v>
      </c>
      <c r="L27" s="14">
        <v>1</v>
      </c>
      <c r="M27" s="14" t="s">
        <v>44</v>
      </c>
      <c r="N27" s="14">
        <v>1845</v>
      </c>
      <c r="O27" s="20">
        <f t="shared" ref="O27:O45" si="3">J27*L27*N27</f>
        <v>1845</v>
      </c>
      <c r="P27" s="37" t="s">
        <v>47</v>
      </c>
    </row>
    <row r="28" spans="1:17" x14ac:dyDescent="0.2">
      <c r="A28" s="36"/>
      <c r="B28" s="34"/>
      <c r="C28" s="13"/>
      <c r="D28" s="14"/>
      <c r="E28" s="14"/>
      <c r="F28" s="14"/>
      <c r="G28" s="14"/>
      <c r="H28" s="14"/>
      <c r="I28" s="14"/>
      <c r="J28" s="14">
        <v>2</v>
      </c>
      <c r="K28" s="14" t="s">
        <v>46</v>
      </c>
      <c r="L28" s="14">
        <v>1</v>
      </c>
      <c r="M28" s="14" t="s">
        <v>44</v>
      </c>
      <c r="N28" s="14">
        <v>1505</v>
      </c>
      <c r="O28" s="20">
        <f t="shared" si="3"/>
        <v>3010</v>
      </c>
      <c r="P28" s="37" t="s">
        <v>48</v>
      </c>
    </row>
    <row r="29" spans="1:17" x14ac:dyDescent="0.2">
      <c r="A29" s="36"/>
      <c r="B29" s="34" t="s">
        <v>41</v>
      </c>
      <c r="C29" s="13" t="s">
        <v>49</v>
      </c>
      <c r="D29" s="14">
        <v>450</v>
      </c>
      <c r="E29" s="14" t="s">
        <v>43</v>
      </c>
      <c r="F29" s="14">
        <v>1</v>
      </c>
      <c r="G29" s="14" t="s">
        <v>44</v>
      </c>
      <c r="H29" s="14">
        <v>200</v>
      </c>
      <c r="I29" s="14">
        <f t="shared" si="2"/>
        <v>90000</v>
      </c>
      <c r="J29" s="14">
        <v>78</v>
      </c>
      <c r="K29" s="14" t="s">
        <v>43</v>
      </c>
      <c r="L29" s="14">
        <v>1</v>
      </c>
      <c r="M29" s="14" t="s">
        <v>44</v>
      </c>
      <c r="N29" s="14">
        <v>158</v>
      </c>
      <c r="O29" s="20">
        <f t="shared" si="3"/>
        <v>12324</v>
      </c>
      <c r="P29" s="37" t="s">
        <v>50</v>
      </c>
    </row>
    <row r="30" spans="1:17" x14ac:dyDescent="0.2">
      <c r="A30" s="36"/>
      <c r="B30" s="34"/>
      <c r="C30" s="13"/>
      <c r="D30" s="14"/>
      <c r="E30" s="14"/>
      <c r="F30" s="14"/>
      <c r="G30" s="14"/>
      <c r="H30" s="14"/>
      <c r="I30" s="14"/>
      <c r="J30" s="14">
        <v>1</v>
      </c>
      <c r="K30" s="14" t="s">
        <v>51</v>
      </c>
      <c r="L30" s="14">
        <v>1</v>
      </c>
      <c r="M30" s="14" t="s">
        <v>26</v>
      </c>
      <c r="N30" s="14">
        <v>1150</v>
      </c>
      <c r="O30" s="38">
        <f t="shared" si="3"/>
        <v>1150</v>
      </c>
      <c r="P30" s="37" t="s">
        <v>52</v>
      </c>
    </row>
    <row r="31" spans="1:17" x14ac:dyDescent="0.2">
      <c r="A31" s="36"/>
      <c r="B31" s="34"/>
      <c r="C31" s="13"/>
      <c r="D31" s="14"/>
      <c r="E31" s="14"/>
      <c r="F31" s="14"/>
      <c r="G31" s="14"/>
      <c r="H31" s="14"/>
      <c r="I31" s="14"/>
      <c r="J31" s="14">
        <v>100</v>
      </c>
      <c r="K31" s="14" t="s">
        <v>31</v>
      </c>
      <c r="L31" s="14">
        <v>1</v>
      </c>
      <c r="M31" s="14" t="s">
        <v>51</v>
      </c>
      <c r="N31" s="14">
        <v>158</v>
      </c>
      <c r="O31" s="39">
        <f t="shared" si="3"/>
        <v>15800</v>
      </c>
      <c r="P31" s="37" t="s">
        <v>53</v>
      </c>
    </row>
    <row r="32" spans="1:17" x14ac:dyDescent="0.2">
      <c r="A32" s="36"/>
      <c r="B32" s="34" t="s">
        <v>41</v>
      </c>
      <c r="C32" s="13" t="s">
        <v>54</v>
      </c>
      <c r="D32" s="14">
        <v>460</v>
      </c>
      <c r="E32" s="14" t="s">
        <v>43</v>
      </c>
      <c r="F32" s="14">
        <v>1</v>
      </c>
      <c r="G32" s="14" t="s">
        <v>44</v>
      </c>
      <c r="H32" s="14">
        <v>200</v>
      </c>
      <c r="I32" s="14">
        <f t="shared" si="2"/>
        <v>92000</v>
      </c>
      <c r="J32" s="14">
        <v>437</v>
      </c>
      <c r="K32" s="14" t="s">
        <v>43</v>
      </c>
      <c r="L32" s="14">
        <v>1</v>
      </c>
      <c r="M32" s="14" t="s">
        <v>44</v>
      </c>
      <c r="N32" s="14">
        <v>158</v>
      </c>
      <c r="O32" s="20">
        <f t="shared" si="3"/>
        <v>69046</v>
      </c>
      <c r="P32" s="40" t="s">
        <v>55</v>
      </c>
    </row>
    <row r="33" spans="1:17" x14ac:dyDescent="0.2">
      <c r="A33" s="36"/>
      <c r="B33" s="34" t="s">
        <v>41</v>
      </c>
      <c r="C33" s="13" t="s">
        <v>56</v>
      </c>
      <c r="D33" s="14">
        <v>460</v>
      </c>
      <c r="E33" s="14" t="s">
        <v>43</v>
      </c>
      <c r="F33" s="14">
        <v>1</v>
      </c>
      <c r="G33" s="14" t="s">
        <v>44</v>
      </c>
      <c r="H33" s="14">
        <v>200</v>
      </c>
      <c r="I33" s="14">
        <f t="shared" si="2"/>
        <v>92000</v>
      </c>
      <c r="J33" s="14">
        <v>420</v>
      </c>
      <c r="K33" s="14" t="s">
        <v>43</v>
      </c>
      <c r="L33" s="14">
        <v>1</v>
      </c>
      <c r="M33" s="14" t="s">
        <v>44</v>
      </c>
      <c r="N33" s="14">
        <v>158.80000000000001</v>
      </c>
      <c r="O33" s="20">
        <f t="shared" si="3"/>
        <v>66696</v>
      </c>
      <c r="P33" s="40" t="s">
        <v>57</v>
      </c>
    </row>
    <row r="34" spans="1:17" x14ac:dyDescent="0.2">
      <c r="A34" s="36"/>
      <c r="B34" s="34"/>
      <c r="C34" s="13"/>
      <c r="D34" s="14"/>
      <c r="E34" s="14"/>
      <c r="F34" s="14"/>
      <c r="G34" s="14"/>
      <c r="H34" s="14"/>
      <c r="I34" s="14"/>
      <c r="J34" s="14">
        <v>1</v>
      </c>
      <c r="K34" s="14" t="s">
        <v>51</v>
      </c>
      <c r="L34" s="14">
        <v>1</v>
      </c>
      <c r="M34" s="14" t="s">
        <v>26</v>
      </c>
      <c r="N34" s="14">
        <v>1505</v>
      </c>
      <c r="O34" s="20">
        <f t="shared" si="3"/>
        <v>1505</v>
      </c>
      <c r="P34" s="40" t="s">
        <v>58</v>
      </c>
    </row>
    <row r="35" spans="1:17" x14ac:dyDescent="0.2">
      <c r="A35" s="36"/>
      <c r="B35" s="34" t="s">
        <v>41</v>
      </c>
      <c r="C35" s="13" t="s">
        <v>59</v>
      </c>
      <c r="D35" s="14">
        <v>460</v>
      </c>
      <c r="E35" s="14" t="s">
        <v>43</v>
      </c>
      <c r="F35" s="14">
        <v>1</v>
      </c>
      <c r="G35" s="14" t="s">
        <v>44</v>
      </c>
      <c r="H35" s="14">
        <v>200</v>
      </c>
      <c r="I35" s="14">
        <f t="shared" si="2"/>
        <v>92000</v>
      </c>
      <c r="J35" s="14">
        <v>28</v>
      </c>
      <c r="K35" s="14" t="s">
        <v>46</v>
      </c>
      <c r="L35" s="14">
        <v>1</v>
      </c>
      <c r="M35" s="14" t="s">
        <v>44</v>
      </c>
      <c r="N35" s="14">
        <v>2000</v>
      </c>
      <c r="O35" s="41">
        <f t="shared" si="3"/>
        <v>56000</v>
      </c>
      <c r="P35" s="35" t="s">
        <v>60</v>
      </c>
    </row>
    <row r="36" spans="1:17" x14ac:dyDescent="0.2">
      <c r="A36" s="36"/>
      <c r="B36" s="34" t="s">
        <v>41</v>
      </c>
      <c r="C36" s="13" t="s">
        <v>61</v>
      </c>
      <c r="D36" s="14">
        <v>460</v>
      </c>
      <c r="E36" s="14" t="s">
        <v>43</v>
      </c>
      <c r="F36" s="14">
        <v>1</v>
      </c>
      <c r="G36" s="14" t="s">
        <v>44</v>
      </c>
      <c r="H36" s="14">
        <v>200</v>
      </c>
      <c r="I36" s="14">
        <f t="shared" si="2"/>
        <v>92000</v>
      </c>
      <c r="J36" s="14">
        <v>27</v>
      </c>
      <c r="K36" s="14" t="s">
        <v>46</v>
      </c>
      <c r="L36" s="14">
        <v>1</v>
      </c>
      <c r="M36" s="14" t="s">
        <v>44</v>
      </c>
      <c r="N36" s="14">
        <v>2000</v>
      </c>
      <c r="O36" s="41">
        <f t="shared" si="3"/>
        <v>54000</v>
      </c>
      <c r="P36" s="35" t="s">
        <v>62</v>
      </c>
    </row>
    <row r="37" spans="1:17" x14ac:dyDescent="0.2">
      <c r="A37" s="36"/>
      <c r="B37" s="34"/>
      <c r="C37" s="13"/>
      <c r="D37" s="14"/>
      <c r="E37" s="14" t="s">
        <v>43</v>
      </c>
      <c r="F37" s="14"/>
      <c r="G37" s="14" t="s">
        <v>44</v>
      </c>
      <c r="H37" s="14"/>
      <c r="I37" s="14">
        <f t="shared" si="2"/>
        <v>0</v>
      </c>
      <c r="J37" s="14">
        <v>1</v>
      </c>
      <c r="K37" s="14" t="s">
        <v>51</v>
      </c>
      <c r="L37" s="14">
        <v>1</v>
      </c>
      <c r="M37" s="14" t="s">
        <v>26</v>
      </c>
      <c r="N37" s="14">
        <v>852</v>
      </c>
      <c r="O37" s="38">
        <f t="shared" si="3"/>
        <v>852</v>
      </c>
      <c r="P37" s="35" t="s">
        <v>63</v>
      </c>
    </row>
    <row r="38" spans="1:17" x14ac:dyDescent="0.2">
      <c r="A38" s="36"/>
      <c r="B38" s="34"/>
      <c r="C38" s="13"/>
      <c r="D38" s="14"/>
      <c r="E38" s="14"/>
      <c r="F38" s="14"/>
      <c r="G38" s="14"/>
      <c r="H38" s="14"/>
      <c r="I38" s="14"/>
      <c r="J38" s="14">
        <v>1</v>
      </c>
      <c r="K38" s="14" t="s">
        <v>29</v>
      </c>
      <c r="L38" s="14">
        <v>1</v>
      </c>
      <c r="M38" s="14" t="s">
        <v>26</v>
      </c>
      <c r="N38" s="14">
        <v>1000</v>
      </c>
      <c r="O38" s="41">
        <f t="shared" si="3"/>
        <v>1000</v>
      </c>
      <c r="P38" s="35" t="s">
        <v>64</v>
      </c>
    </row>
    <row r="39" spans="1:17" x14ac:dyDescent="0.2">
      <c r="A39" s="36"/>
      <c r="B39" s="34"/>
      <c r="C39" s="13"/>
      <c r="D39" s="14"/>
      <c r="E39" s="14"/>
      <c r="F39" s="14"/>
      <c r="G39" s="14"/>
      <c r="H39" s="14"/>
      <c r="I39" s="14"/>
      <c r="J39" s="14">
        <v>216</v>
      </c>
      <c r="K39" s="14" t="s">
        <v>65</v>
      </c>
      <c r="L39" s="14">
        <v>1</v>
      </c>
      <c r="M39" s="14" t="s">
        <v>26</v>
      </c>
      <c r="N39" s="14">
        <v>215</v>
      </c>
      <c r="O39" s="38">
        <f t="shared" si="3"/>
        <v>46440</v>
      </c>
      <c r="P39" s="35" t="s">
        <v>66</v>
      </c>
    </row>
    <row r="40" spans="1:17" x14ac:dyDescent="0.2">
      <c r="A40" s="36"/>
      <c r="B40" s="34"/>
      <c r="C40" s="13"/>
      <c r="D40" s="14"/>
      <c r="E40" s="14"/>
      <c r="F40" s="14"/>
      <c r="G40" s="14"/>
      <c r="H40" s="14"/>
      <c r="I40" s="14"/>
      <c r="J40" s="14">
        <v>1</v>
      </c>
      <c r="K40" s="14" t="s">
        <v>29</v>
      </c>
      <c r="L40" s="14">
        <v>1</v>
      </c>
      <c r="M40" s="14" t="s">
        <v>26</v>
      </c>
      <c r="N40" s="14">
        <v>688</v>
      </c>
      <c r="O40" s="41">
        <f t="shared" si="3"/>
        <v>688</v>
      </c>
      <c r="P40" s="35" t="s">
        <v>67</v>
      </c>
    </row>
    <row r="41" spans="1:17" x14ac:dyDescent="0.2">
      <c r="A41" s="36"/>
      <c r="B41" s="34"/>
      <c r="C41" s="13"/>
      <c r="D41" s="14"/>
      <c r="E41" s="14"/>
      <c r="F41" s="14"/>
      <c r="G41" s="14"/>
      <c r="H41" s="14"/>
      <c r="I41" s="14"/>
      <c r="J41" s="14">
        <v>1</v>
      </c>
      <c r="K41" s="14" t="s">
        <v>29</v>
      </c>
      <c r="L41" s="14">
        <v>1</v>
      </c>
      <c r="M41" s="14" t="s">
        <v>26</v>
      </c>
      <c r="N41" s="14">
        <v>189</v>
      </c>
      <c r="O41" s="38">
        <f t="shared" si="3"/>
        <v>189</v>
      </c>
      <c r="P41" s="35" t="s">
        <v>68</v>
      </c>
    </row>
    <row r="42" spans="1:17" x14ac:dyDescent="0.2">
      <c r="A42" s="36"/>
      <c r="B42" s="34"/>
      <c r="C42" s="13"/>
      <c r="D42" s="14"/>
      <c r="E42" s="14"/>
      <c r="F42" s="14"/>
      <c r="G42" s="14"/>
      <c r="H42" s="14"/>
      <c r="I42" s="14"/>
      <c r="J42" s="14">
        <v>1</v>
      </c>
      <c r="K42" s="14" t="s">
        <v>29</v>
      </c>
      <c r="L42" s="14"/>
      <c r="M42" s="14" t="s">
        <v>26</v>
      </c>
      <c r="N42" s="14">
        <v>750</v>
      </c>
      <c r="O42" s="15">
        <f t="shared" si="3"/>
        <v>0</v>
      </c>
      <c r="P42" s="35" t="s">
        <v>69</v>
      </c>
    </row>
    <row r="43" spans="1:17" x14ac:dyDescent="0.2">
      <c r="A43" s="36"/>
      <c r="B43" s="34"/>
      <c r="C43" s="13"/>
      <c r="D43" s="14"/>
      <c r="E43" s="14"/>
      <c r="F43" s="14"/>
      <c r="G43" s="14"/>
      <c r="H43" s="14"/>
      <c r="I43" s="14"/>
      <c r="J43" s="14">
        <v>1</v>
      </c>
      <c r="K43" s="14" t="s">
        <v>29</v>
      </c>
      <c r="L43" s="14"/>
      <c r="M43" s="14" t="s">
        <v>26</v>
      </c>
      <c r="N43" s="14">
        <v>798</v>
      </c>
      <c r="O43" s="15">
        <f t="shared" si="3"/>
        <v>0</v>
      </c>
      <c r="P43" s="35" t="s">
        <v>70</v>
      </c>
    </row>
    <row r="44" spans="1:17" x14ac:dyDescent="0.2">
      <c r="A44" s="36"/>
      <c r="B44" s="34"/>
      <c r="C44" s="13"/>
      <c r="D44" s="14"/>
      <c r="E44" s="14"/>
      <c r="F44" s="14"/>
      <c r="G44" s="14"/>
      <c r="H44" s="14"/>
      <c r="I44" s="14"/>
      <c r="J44" s="14">
        <v>1</v>
      </c>
      <c r="K44" s="14" t="s">
        <v>29</v>
      </c>
      <c r="L44" s="14"/>
      <c r="M44" s="14" t="s">
        <v>26</v>
      </c>
      <c r="N44" s="14">
        <v>436</v>
      </c>
      <c r="O44" s="15">
        <f t="shared" si="3"/>
        <v>0</v>
      </c>
      <c r="P44" s="35" t="s">
        <v>71</v>
      </c>
    </row>
    <row r="45" spans="1:17" x14ac:dyDescent="0.2">
      <c r="A45" s="36"/>
      <c r="B45" s="42"/>
      <c r="C45" s="13"/>
      <c r="D45" s="14"/>
      <c r="E45" s="14" t="s">
        <v>43</v>
      </c>
      <c r="F45" s="14"/>
      <c r="G45" s="14" t="s">
        <v>44</v>
      </c>
      <c r="H45" s="14"/>
      <c r="I45" s="14">
        <f t="shared" si="2"/>
        <v>0</v>
      </c>
      <c r="J45" s="14">
        <v>1</v>
      </c>
      <c r="K45" s="14" t="s">
        <v>29</v>
      </c>
      <c r="L45" s="14"/>
      <c r="M45" s="14" t="s">
        <v>26</v>
      </c>
      <c r="N45" s="15">
        <v>16950</v>
      </c>
      <c r="O45" s="15">
        <f t="shared" si="3"/>
        <v>0</v>
      </c>
      <c r="P45" s="35" t="s">
        <v>72</v>
      </c>
    </row>
    <row r="46" spans="1:17" x14ac:dyDescent="0.2">
      <c r="A46" s="5" t="s">
        <v>73</v>
      </c>
      <c r="B46" s="5"/>
      <c r="C46" s="5"/>
      <c r="D46" s="5"/>
      <c r="E46" s="5"/>
      <c r="F46" s="5"/>
      <c r="G46" s="5"/>
      <c r="H46" s="5"/>
      <c r="I46" s="28">
        <f>SUM(I26:I45)</f>
        <v>490000</v>
      </c>
      <c r="J46" s="29"/>
      <c r="K46" s="29"/>
      <c r="L46" s="29"/>
      <c r="M46" s="29"/>
      <c r="N46" s="29"/>
      <c r="O46" s="30">
        <f>SUM(O26:O45)</f>
        <v>330545</v>
      </c>
      <c r="P46" s="31">
        <f>I46-O46</f>
        <v>159455</v>
      </c>
      <c r="Q46" s="43"/>
    </row>
    <row r="47" spans="1:17" x14ac:dyDescent="0.2">
      <c r="A47" s="44" t="s">
        <v>74</v>
      </c>
      <c r="B47" s="34" t="s">
        <v>75</v>
      </c>
      <c r="C47" s="45" t="s">
        <v>76</v>
      </c>
      <c r="D47" s="34">
        <v>10</v>
      </c>
      <c r="E47" s="34" t="s">
        <v>77</v>
      </c>
      <c r="F47" s="34">
        <v>1</v>
      </c>
      <c r="G47" s="34" t="s">
        <v>78</v>
      </c>
      <c r="H47" s="46">
        <v>4000</v>
      </c>
      <c r="I47" s="14">
        <f>D47*F47*H47</f>
        <v>40000</v>
      </c>
      <c r="J47" s="34">
        <v>7</v>
      </c>
      <c r="K47" s="34" t="s">
        <v>77</v>
      </c>
      <c r="L47" s="34">
        <v>1</v>
      </c>
      <c r="M47" s="34" t="s">
        <v>78</v>
      </c>
      <c r="N47" s="46">
        <v>4000</v>
      </c>
      <c r="O47" s="41">
        <f>J47*L47*N47</f>
        <v>28000</v>
      </c>
      <c r="P47" s="35"/>
    </row>
    <row r="48" spans="1:17" x14ac:dyDescent="0.2">
      <c r="A48" s="44"/>
      <c r="B48" s="34" t="s">
        <v>75</v>
      </c>
      <c r="C48" s="45" t="s">
        <v>79</v>
      </c>
      <c r="D48" s="34">
        <v>10</v>
      </c>
      <c r="E48" s="34" t="s">
        <v>77</v>
      </c>
      <c r="F48" s="34">
        <v>1</v>
      </c>
      <c r="G48" s="34" t="s">
        <v>78</v>
      </c>
      <c r="H48" s="46">
        <v>2500</v>
      </c>
      <c r="I48" s="14">
        <f t="shared" ref="I48:I49" si="4">D48*F48*H48</f>
        <v>25000</v>
      </c>
      <c r="J48" s="34">
        <v>5</v>
      </c>
      <c r="K48" s="34" t="s">
        <v>77</v>
      </c>
      <c r="L48" s="34">
        <v>1</v>
      </c>
      <c r="M48" s="34" t="s">
        <v>78</v>
      </c>
      <c r="N48" s="46">
        <v>2500</v>
      </c>
      <c r="O48" s="41">
        <f t="shared" ref="O48:O73" si="5">J48*L48*N48</f>
        <v>12500</v>
      </c>
      <c r="P48" s="35" t="s">
        <v>80</v>
      </c>
    </row>
    <row r="49" spans="1:16" x14ac:dyDescent="0.2">
      <c r="A49" s="44"/>
      <c r="B49" s="34" t="s">
        <v>75</v>
      </c>
      <c r="C49" s="45" t="s">
        <v>81</v>
      </c>
      <c r="D49" s="34">
        <v>25</v>
      </c>
      <c r="E49" s="34" t="s">
        <v>77</v>
      </c>
      <c r="F49" s="34">
        <v>1</v>
      </c>
      <c r="G49" s="34" t="s">
        <v>78</v>
      </c>
      <c r="H49" s="46">
        <v>800</v>
      </c>
      <c r="I49" s="14">
        <f t="shared" si="4"/>
        <v>20000</v>
      </c>
      <c r="J49" s="34">
        <v>23</v>
      </c>
      <c r="K49" s="34" t="s">
        <v>77</v>
      </c>
      <c r="L49" s="34">
        <v>1</v>
      </c>
      <c r="M49" s="34" t="s">
        <v>78</v>
      </c>
      <c r="N49" s="46">
        <v>800</v>
      </c>
      <c r="O49" s="41">
        <f t="shared" si="5"/>
        <v>18400</v>
      </c>
      <c r="P49" s="35" t="s">
        <v>82</v>
      </c>
    </row>
    <row r="50" spans="1:16" x14ac:dyDescent="0.2">
      <c r="A50" s="44"/>
      <c r="B50" s="34"/>
      <c r="C50" s="45"/>
      <c r="D50" s="34"/>
      <c r="E50" s="34"/>
      <c r="F50" s="34"/>
      <c r="G50" s="34"/>
      <c r="H50" s="46"/>
      <c r="I50" s="14"/>
      <c r="J50" s="34">
        <v>2</v>
      </c>
      <c r="K50" s="34" t="s">
        <v>77</v>
      </c>
      <c r="L50" s="34">
        <v>1</v>
      </c>
      <c r="M50" s="34" t="s">
        <v>78</v>
      </c>
      <c r="N50" s="46">
        <v>1500</v>
      </c>
      <c r="O50" s="41">
        <f t="shared" si="5"/>
        <v>3000</v>
      </c>
      <c r="P50" s="35" t="s">
        <v>83</v>
      </c>
    </row>
    <row r="51" spans="1:16" x14ac:dyDescent="0.2">
      <c r="A51" s="44"/>
      <c r="B51" s="34"/>
      <c r="C51" s="45"/>
      <c r="D51" s="34"/>
      <c r="E51" s="34"/>
      <c r="F51" s="34"/>
      <c r="G51" s="34"/>
      <c r="H51" s="46"/>
      <c r="I51" s="14"/>
      <c r="J51" s="34">
        <v>7</v>
      </c>
      <c r="K51" s="34" t="s">
        <v>77</v>
      </c>
      <c r="L51" s="34">
        <v>1</v>
      </c>
      <c r="M51" s="34" t="s">
        <v>78</v>
      </c>
      <c r="N51" s="46">
        <v>1000</v>
      </c>
      <c r="O51" s="41">
        <f t="shared" si="5"/>
        <v>7000</v>
      </c>
      <c r="P51" s="35" t="s">
        <v>84</v>
      </c>
    </row>
    <row r="52" spans="1:16" x14ac:dyDescent="0.2">
      <c r="A52" s="44"/>
      <c r="B52" s="34"/>
      <c r="C52" s="45"/>
      <c r="D52" s="34"/>
      <c r="E52" s="34"/>
      <c r="F52" s="34"/>
      <c r="G52" s="34"/>
      <c r="H52" s="46"/>
      <c r="I52" s="14"/>
      <c r="J52" s="34">
        <v>6</v>
      </c>
      <c r="K52" s="34" t="s">
        <v>77</v>
      </c>
      <c r="L52" s="34">
        <v>1</v>
      </c>
      <c r="M52" s="34" t="s">
        <v>78</v>
      </c>
      <c r="N52" s="46">
        <v>500</v>
      </c>
      <c r="O52" s="41">
        <f t="shared" si="5"/>
        <v>3000</v>
      </c>
      <c r="P52" s="35" t="s">
        <v>85</v>
      </c>
    </row>
    <row r="53" spans="1:16" x14ac:dyDescent="0.2">
      <c r="A53" s="44"/>
      <c r="B53" s="34"/>
      <c r="C53" s="45"/>
      <c r="D53" s="34"/>
      <c r="E53" s="34"/>
      <c r="F53" s="34"/>
      <c r="G53" s="34"/>
      <c r="H53" s="46"/>
      <c r="I53" s="14"/>
      <c r="J53" s="34">
        <v>1</v>
      </c>
      <c r="K53" s="34" t="s">
        <v>86</v>
      </c>
      <c r="L53" s="34">
        <v>1</v>
      </c>
      <c r="M53" s="34" t="s">
        <v>78</v>
      </c>
      <c r="N53" s="46">
        <v>1200</v>
      </c>
      <c r="O53" s="41">
        <f t="shared" si="5"/>
        <v>1200</v>
      </c>
      <c r="P53" s="35" t="s">
        <v>87</v>
      </c>
    </row>
    <row r="54" spans="1:16" x14ac:dyDescent="0.2">
      <c r="A54" s="44"/>
      <c r="B54" s="34"/>
      <c r="C54" s="45"/>
      <c r="D54" s="34"/>
      <c r="E54" s="34"/>
      <c r="F54" s="34"/>
      <c r="G54" s="34"/>
      <c r="H54" s="46"/>
      <c r="I54" s="14"/>
      <c r="J54" s="34">
        <v>4</v>
      </c>
      <c r="K54" s="34" t="s">
        <v>86</v>
      </c>
      <c r="L54" s="34">
        <v>1</v>
      </c>
      <c r="M54" s="34" t="s">
        <v>78</v>
      </c>
      <c r="N54" s="46">
        <v>300</v>
      </c>
      <c r="O54" s="41">
        <f t="shared" si="5"/>
        <v>1200</v>
      </c>
      <c r="P54" s="35" t="s">
        <v>88</v>
      </c>
    </row>
    <row r="55" spans="1:16" x14ac:dyDescent="0.2">
      <c r="A55" s="44"/>
      <c r="B55" s="34"/>
      <c r="C55" s="45"/>
      <c r="D55" s="34"/>
      <c r="E55" s="34"/>
      <c r="F55" s="34"/>
      <c r="G55" s="34"/>
      <c r="H55" s="46"/>
      <c r="I55" s="14"/>
      <c r="J55" s="34">
        <v>3</v>
      </c>
      <c r="K55" s="34" t="s">
        <v>86</v>
      </c>
      <c r="L55" s="34">
        <v>1</v>
      </c>
      <c r="M55" s="34" t="s">
        <v>78</v>
      </c>
      <c r="N55" s="46">
        <v>2000</v>
      </c>
      <c r="O55" s="41">
        <f t="shared" si="5"/>
        <v>6000</v>
      </c>
      <c r="P55" s="35" t="s">
        <v>89</v>
      </c>
    </row>
    <row r="56" spans="1:16" x14ac:dyDescent="0.2">
      <c r="A56" s="44"/>
      <c r="B56" s="34"/>
      <c r="C56" s="45"/>
      <c r="D56" s="34"/>
      <c r="E56" s="34"/>
      <c r="F56" s="34"/>
      <c r="G56" s="34"/>
      <c r="H56" s="46"/>
      <c r="I56" s="14"/>
      <c r="J56" s="34">
        <v>1</v>
      </c>
      <c r="K56" s="34" t="s">
        <v>86</v>
      </c>
      <c r="L56" s="34">
        <v>1</v>
      </c>
      <c r="M56" s="34" t="s">
        <v>78</v>
      </c>
      <c r="N56" s="46">
        <v>1200</v>
      </c>
      <c r="O56" s="41">
        <f t="shared" si="5"/>
        <v>1200</v>
      </c>
      <c r="P56" s="35" t="s">
        <v>90</v>
      </c>
    </row>
    <row r="57" spans="1:16" x14ac:dyDescent="0.2">
      <c r="A57" s="44"/>
      <c r="B57" s="34"/>
      <c r="C57" s="45"/>
      <c r="D57" s="34"/>
      <c r="E57" s="34"/>
      <c r="F57" s="34"/>
      <c r="G57" s="34"/>
      <c r="H57" s="46"/>
      <c r="I57" s="14"/>
      <c r="J57" s="34">
        <v>4</v>
      </c>
      <c r="K57" s="34" t="s">
        <v>86</v>
      </c>
      <c r="L57" s="34">
        <v>1</v>
      </c>
      <c r="M57" s="34" t="s">
        <v>78</v>
      </c>
      <c r="N57" s="46">
        <v>1200</v>
      </c>
      <c r="O57" s="41">
        <f t="shared" si="5"/>
        <v>4800</v>
      </c>
      <c r="P57" s="35" t="s">
        <v>91</v>
      </c>
    </row>
    <row r="58" spans="1:16" x14ac:dyDescent="0.2">
      <c r="A58" s="44"/>
      <c r="B58" s="34"/>
      <c r="C58" s="45"/>
      <c r="D58" s="34"/>
      <c r="E58" s="34"/>
      <c r="F58" s="34"/>
      <c r="G58" s="34"/>
      <c r="H58" s="46"/>
      <c r="I58" s="14"/>
      <c r="J58" s="34">
        <v>1</v>
      </c>
      <c r="K58" s="34" t="s">
        <v>86</v>
      </c>
      <c r="L58" s="34">
        <v>1</v>
      </c>
      <c r="M58" s="34" t="s">
        <v>78</v>
      </c>
      <c r="N58" s="46">
        <v>500</v>
      </c>
      <c r="O58" s="41">
        <f t="shared" si="5"/>
        <v>500</v>
      </c>
      <c r="P58" s="35" t="s">
        <v>92</v>
      </c>
    </row>
    <row r="59" spans="1:16" x14ac:dyDescent="0.2">
      <c r="A59" s="44"/>
      <c r="B59" s="34"/>
      <c r="C59" s="45"/>
      <c r="D59" s="34"/>
      <c r="E59" s="34"/>
      <c r="F59" s="34"/>
      <c r="G59" s="34"/>
      <c r="H59" s="46"/>
      <c r="I59" s="14"/>
      <c r="J59" s="34">
        <v>1</v>
      </c>
      <c r="K59" s="34" t="s">
        <v>86</v>
      </c>
      <c r="L59" s="34">
        <v>1</v>
      </c>
      <c r="M59" s="34" t="s">
        <v>78</v>
      </c>
      <c r="N59" s="46">
        <v>600</v>
      </c>
      <c r="O59" s="41">
        <f t="shared" si="5"/>
        <v>600</v>
      </c>
      <c r="P59" s="35" t="s">
        <v>93</v>
      </c>
    </row>
    <row r="60" spans="1:16" x14ac:dyDescent="0.2">
      <c r="A60" s="44"/>
      <c r="B60" s="34"/>
      <c r="C60" s="45"/>
      <c r="D60" s="34"/>
      <c r="E60" s="34"/>
      <c r="F60" s="34"/>
      <c r="G60" s="34"/>
      <c r="H60" s="46"/>
      <c r="I60" s="14"/>
      <c r="J60" s="34">
        <v>1</v>
      </c>
      <c r="K60" s="34" t="s">
        <v>86</v>
      </c>
      <c r="L60" s="34">
        <v>1</v>
      </c>
      <c r="M60" s="34" t="s">
        <v>78</v>
      </c>
      <c r="N60" s="46">
        <v>1200</v>
      </c>
      <c r="O60" s="41">
        <f t="shared" si="5"/>
        <v>1200</v>
      </c>
      <c r="P60" s="35" t="s">
        <v>94</v>
      </c>
    </row>
    <row r="61" spans="1:16" x14ac:dyDescent="0.2">
      <c r="A61" s="44"/>
      <c r="B61" s="34"/>
      <c r="C61" s="45"/>
      <c r="D61" s="34"/>
      <c r="E61" s="34"/>
      <c r="F61" s="34"/>
      <c r="G61" s="34"/>
      <c r="H61" s="46"/>
      <c r="I61" s="14"/>
      <c r="J61" s="34">
        <v>1</v>
      </c>
      <c r="K61" s="34" t="s">
        <v>86</v>
      </c>
      <c r="L61" s="34">
        <v>1</v>
      </c>
      <c r="M61" s="34" t="s">
        <v>78</v>
      </c>
      <c r="N61" s="46">
        <v>300</v>
      </c>
      <c r="O61" s="41">
        <f t="shared" si="5"/>
        <v>300</v>
      </c>
      <c r="P61" s="35" t="s">
        <v>95</v>
      </c>
    </row>
    <row r="62" spans="1:16" x14ac:dyDescent="0.2">
      <c r="A62" s="44"/>
      <c r="B62" s="34"/>
      <c r="C62" s="45"/>
      <c r="D62" s="34"/>
      <c r="E62" s="34"/>
      <c r="F62" s="34"/>
      <c r="G62" s="34"/>
      <c r="H62" s="46"/>
      <c r="I62" s="14"/>
      <c r="J62" s="34">
        <v>1</v>
      </c>
      <c r="K62" s="34" t="s">
        <v>86</v>
      </c>
      <c r="L62" s="34">
        <v>1</v>
      </c>
      <c r="M62" s="34" t="s">
        <v>78</v>
      </c>
      <c r="N62" s="46">
        <v>500</v>
      </c>
      <c r="O62" s="41">
        <f t="shared" si="5"/>
        <v>500</v>
      </c>
      <c r="P62" s="35" t="s">
        <v>96</v>
      </c>
    </row>
    <row r="63" spans="1:16" x14ac:dyDescent="0.2">
      <c r="A63" s="44"/>
      <c r="B63" s="34"/>
      <c r="C63" s="45"/>
      <c r="D63" s="34"/>
      <c r="E63" s="34"/>
      <c r="F63" s="34"/>
      <c r="G63" s="34"/>
      <c r="H63" s="46"/>
      <c r="I63" s="14"/>
      <c r="J63" s="34">
        <v>1</v>
      </c>
      <c r="K63" s="34" t="s">
        <v>86</v>
      </c>
      <c r="L63" s="34">
        <v>1</v>
      </c>
      <c r="M63" s="34" t="s">
        <v>78</v>
      </c>
      <c r="N63" s="46">
        <v>300</v>
      </c>
      <c r="O63" s="41">
        <f t="shared" si="5"/>
        <v>300</v>
      </c>
      <c r="P63" s="35" t="s">
        <v>97</v>
      </c>
    </row>
    <row r="64" spans="1:16" x14ac:dyDescent="0.2">
      <c r="A64" s="44"/>
      <c r="B64" s="34"/>
      <c r="C64" s="45"/>
      <c r="D64" s="34"/>
      <c r="E64" s="34"/>
      <c r="F64" s="34"/>
      <c r="G64" s="34"/>
      <c r="H64" s="46"/>
      <c r="I64" s="14"/>
      <c r="J64" s="34">
        <v>1</v>
      </c>
      <c r="K64" s="34" t="s">
        <v>86</v>
      </c>
      <c r="L64" s="34">
        <v>1</v>
      </c>
      <c r="M64" s="34" t="s">
        <v>78</v>
      </c>
      <c r="N64" s="46">
        <v>2500</v>
      </c>
      <c r="O64" s="41">
        <f t="shared" si="5"/>
        <v>2500</v>
      </c>
      <c r="P64" s="35" t="s">
        <v>98</v>
      </c>
    </row>
    <row r="65" spans="1:17" x14ac:dyDescent="0.2">
      <c r="A65" s="44"/>
      <c r="B65" s="34" t="s">
        <v>75</v>
      </c>
      <c r="C65" s="45" t="s">
        <v>99</v>
      </c>
      <c r="D65" s="34">
        <v>15</v>
      </c>
      <c r="E65" s="34" t="s">
        <v>86</v>
      </c>
      <c r="F65" s="34">
        <v>1</v>
      </c>
      <c r="G65" s="34" t="s">
        <v>100</v>
      </c>
      <c r="H65" s="46">
        <v>900</v>
      </c>
      <c r="I65" s="14">
        <f t="shared" ref="I65" si="6">D65*F65*H65</f>
        <v>13500</v>
      </c>
      <c r="J65" s="34"/>
      <c r="K65" s="34" t="s">
        <v>86</v>
      </c>
      <c r="L65" s="34">
        <v>1</v>
      </c>
      <c r="M65" s="34" t="s">
        <v>78</v>
      </c>
      <c r="N65" s="46"/>
      <c r="O65" s="14">
        <f t="shared" si="5"/>
        <v>0</v>
      </c>
      <c r="P65" s="35"/>
    </row>
    <row r="66" spans="1:17" x14ac:dyDescent="0.2">
      <c r="A66" s="44"/>
      <c r="B66" s="34"/>
      <c r="C66" s="45"/>
      <c r="D66" s="34"/>
      <c r="E66" s="34"/>
      <c r="F66" s="34"/>
      <c r="G66" s="34"/>
      <c r="H66" s="46"/>
      <c r="I66" s="14"/>
      <c r="J66" s="34">
        <v>4</v>
      </c>
      <c r="K66" s="34" t="s">
        <v>86</v>
      </c>
      <c r="L66" s="34">
        <v>1</v>
      </c>
      <c r="M66" s="34" t="s">
        <v>78</v>
      </c>
      <c r="N66" s="46">
        <v>350</v>
      </c>
      <c r="O66" s="41">
        <f t="shared" si="5"/>
        <v>1400</v>
      </c>
      <c r="P66" s="35" t="s">
        <v>101</v>
      </c>
    </row>
    <row r="67" spans="1:17" x14ac:dyDescent="0.2">
      <c r="A67" s="44"/>
      <c r="B67" s="34"/>
      <c r="C67" s="45"/>
      <c r="D67" s="34"/>
      <c r="E67" s="34"/>
      <c r="F67" s="34"/>
      <c r="G67" s="34"/>
      <c r="H67" s="46"/>
      <c r="I67" s="14"/>
      <c r="J67" s="34">
        <v>6</v>
      </c>
      <c r="K67" s="34" t="s">
        <v>86</v>
      </c>
      <c r="L67" s="34">
        <v>1</v>
      </c>
      <c r="M67" s="34" t="s">
        <v>78</v>
      </c>
      <c r="N67" s="46">
        <v>450</v>
      </c>
      <c r="O67" s="41">
        <f t="shared" si="5"/>
        <v>2700</v>
      </c>
      <c r="P67" s="35" t="s">
        <v>102</v>
      </c>
    </row>
    <row r="68" spans="1:17" x14ac:dyDescent="0.2">
      <c r="A68" s="44"/>
      <c r="B68" s="34"/>
      <c r="C68" s="45"/>
      <c r="D68" s="34"/>
      <c r="E68" s="34"/>
      <c r="F68" s="34"/>
      <c r="G68" s="34"/>
      <c r="H68" s="46"/>
      <c r="I68" s="14"/>
      <c r="J68" s="34">
        <v>5</v>
      </c>
      <c r="K68" s="34" t="s">
        <v>86</v>
      </c>
      <c r="L68" s="34">
        <v>1</v>
      </c>
      <c r="M68" s="34" t="s">
        <v>78</v>
      </c>
      <c r="N68" s="46">
        <v>650</v>
      </c>
      <c r="O68" s="41">
        <f t="shared" si="5"/>
        <v>3250</v>
      </c>
      <c r="P68" s="35" t="s">
        <v>103</v>
      </c>
    </row>
    <row r="69" spans="1:17" x14ac:dyDescent="0.2">
      <c r="A69" s="44"/>
      <c r="B69" s="34"/>
      <c r="C69" s="45"/>
      <c r="D69" s="34"/>
      <c r="E69" s="34"/>
      <c r="F69" s="34"/>
      <c r="G69" s="34"/>
      <c r="H69" s="46"/>
      <c r="I69" s="14"/>
      <c r="J69" s="34">
        <v>8</v>
      </c>
      <c r="K69" s="34" t="s">
        <v>86</v>
      </c>
      <c r="L69" s="34">
        <v>1</v>
      </c>
      <c r="M69" s="34" t="s">
        <v>78</v>
      </c>
      <c r="N69" s="46">
        <v>750</v>
      </c>
      <c r="O69" s="41">
        <f t="shared" si="5"/>
        <v>6000</v>
      </c>
      <c r="P69" s="35" t="s">
        <v>104</v>
      </c>
    </row>
    <row r="70" spans="1:17" x14ac:dyDescent="0.2">
      <c r="A70" s="44"/>
      <c r="B70" s="34"/>
      <c r="C70" s="45"/>
      <c r="D70" s="34"/>
      <c r="E70" s="34"/>
      <c r="F70" s="34"/>
      <c r="G70" s="34"/>
      <c r="H70" s="46"/>
      <c r="I70" s="14"/>
      <c r="J70" s="34">
        <v>1</v>
      </c>
      <c r="K70" s="34" t="s">
        <v>86</v>
      </c>
      <c r="L70" s="34">
        <v>1</v>
      </c>
      <c r="M70" s="34" t="s">
        <v>78</v>
      </c>
      <c r="N70" s="46">
        <v>850</v>
      </c>
      <c r="O70" s="41">
        <f t="shared" si="5"/>
        <v>850</v>
      </c>
      <c r="P70" s="35" t="s">
        <v>105</v>
      </c>
    </row>
    <row r="71" spans="1:17" x14ac:dyDescent="0.2">
      <c r="A71" s="44"/>
      <c r="B71" s="34"/>
      <c r="C71" s="45"/>
      <c r="D71" s="34"/>
      <c r="E71" s="34"/>
      <c r="F71" s="34"/>
      <c r="G71" s="34"/>
      <c r="H71" s="46"/>
      <c r="I71" s="14"/>
      <c r="J71" s="34">
        <v>1</v>
      </c>
      <c r="K71" s="34" t="s">
        <v>86</v>
      </c>
      <c r="L71" s="34">
        <v>1</v>
      </c>
      <c r="M71" s="34" t="s">
        <v>78</v>
      </c>
      <c r="N71" s="46">
        <v>900</v>
      </c>
      <c r="O71" s="41">
        <f t="shared" si="5"/>
        <v>900</v>
      </c>
      <c r="P71" s="35" t="s">
        <v>106</v>
      </c>
    </row>
    <row r="72" spans="1:17" x14ac:dyDescent="0.2">
      <c r="A72" s="44"/>
      <c r="B72" s="34"/>
      <c r="C72" s="45"/>
      <c r="D72" s="34"/>
      <c r="E72" s="34"/>
      <c r="F72" s="34"/>
      <c r="G72" s="34"/>
      <c r="H72" s="46"/>
      <c r="I72" s="14"/>
      <c r="J72" s="34">
        <v>1</v>
      </c>
      <c r="K72" s="34" t="s">
        <v>86</v>
      </c>
      <c r="L72" s="34">
        <v>1</v>
      </c>
      <c r="M72" s="34" t="s">
        <v>78</v>
      </c>
      <c r="N72" s="46">
        <v>1200</v>
      </c>
      <c r="O72" s="41">
        <f t="shared" si="5"/>
        <v>1200</v>
      </c>
      <c r="P72" s="35" t="s">
        <v>107</v>
      </c>
    </row>
    <row r="73" spans="1:17" x14ac:dyDescent="0.2">
      <c r="A73" s="44"/>
      <c r="B73" s="34"/>
      <c r="C73" s="45"/>
      <c r="D73" s="34"/>
      <c r="E73" s="34"/>
      <c r="F73" s="34"/>
      <c r="G73" s="34"/>
      <c r="H73" s="46"/>
      <c r="I73" s="14"/>
      <c r="J73" s="34">
        <v>1</v>
      </c>
      <c r="K73" s="34" t="s">
        <v>86</v>
      </c>
      <c r="L73" s="34">
        <v>1</v>
      </c>
      <c r="M73" s="34" t="s">
        <v>78</v>
      </c>
      <c r="N73" s="46">
        <v>1500</v>
      </c>
      <c r="O73" s="41">
        <f t="shared" si="5"/>
        <v>1500</v>
      </c>
      <c r="P73" s="35" t="s">
        <v>108</v>
      </c>
    </row>
    <row r="74" spans="1:17" x14ac:dyDescent="0.2">
      <c r="A74" s="5" t="s">
        <v>109</v>
      </c>
      <c r="B74" s="5"/>
      <c r="C74" s="5"/>
      <c r="D74" s="5"/>
      <c r="E74" s="5"/>
      <c r="F74" s="5"/>
      <c r="G74" s="5"/>
      <c r="H74" s="5"/>
      <c r="I74" s="28">
        <f>SUM(I47:I73)</f>
        <v>98500</v>
      </c>
      <c r="J74" s="47"/>
      <c r="K74" s="47"/>
      <c r="L74" s="47"/>
      <c r="M74" s="47"/>
      <c r="N74" s="47"/>
      <c r="O74" s="47">
        <f>SUM(O47:O73)</f>
        <v>110000</v>
      </c>
      <c r="P74" s="31">
        <f>I74-O74</f>
        <v>-11500</v>
      </c>
      <c r="Q74" s="43"/>
    </row>
    <row r="75" spans="1:17" x14ac:dyDescent="0.2">
      <c r="A75" s="48" t="s">
        <v>110</v>
      </c>
      <c r="B75" s="42" t="s">
        <v>13</v>
      </c>
      <c r="C75" s="49" t="s">
        <v>111</v>
      </c>
      <c r="D75" s="14">
        <v>2</v>
      </c>
      <c r="E75" s="14" t="s">
        <v>112</v>
      </c>
      <c r="F75" s="14">
        <v>1</v>
      </c>
      <c r="G75" s="14" t="s">
        <v>113</v>
      </c>
      <c r="H75" s="14">
        <v>9000</v>
      </c>
      <c r="I75" s="14">
        <f>D75*F75*H75</f>
        <v>18000</v>
      </c>
      <c r="J75" s="14"/>
      <c r="K75" s="14"/>
      <c r="L75" s="14"/>
      <c r="M75" s="14"/>
      <c r="N75" s="14"/>
      <c r="O75" s="15">
        <f>J75*L75*N75</f>
        <v>0</v>
      </c>
      <c r="P75" s="35"/>
    </row>
    <row r="76" spans="1:17" x14ac:dyDescent="0.2">
      <c r="A76" s="50"/>
      <c r="B76" s="42" t="s">
        <v>18</v>
      </c>
      <c r="C76" s="49" t="s">
        <v>114</v>
      </c>
      <c r="D76" s="14">
        <v>1</v>
      </c>
      <c r="E76" s="14" t="s">
        <v>112</v>
      </c>
      <c r="F76" s="14">
        <v>1</v>
      </c>
      <c r="G76" s="14" t="s">
        <v>113</v>
      </c>
      <c r="H76" s="14">
        <v>60000</v>
      </c>
      <c r="I76" s="14">
        <f t="shared" ref="I76:I77" si="7">D76*F76*H76</f>
        <v>60000</v>
      </c>
      <c r="J76" s="14">
        <v>1</v>
      </c>
      <c r="K76" s="14" t="s">
        <v>112</v>
      </c>
      <c r="L76" s="14">
        <v>1</v>
      </c>
      <c r="M76" s="14" t="s">
        <v>113</v>
      </c>
      <c r="N76" s="14">
        <v>70000</v>
      </c>
      <c r="O76" s="20">
        <f t="shared" ref="O76:O77" si="8">J76*L76*N76</f>
        <v>70000</v>
      </c>
      <c r="P76" s="35" t="s">
        <v>115</v>
      </c>
    </row>
    <row r="77" spans="1:17" x14ac:dyDescent="0.2">
      <c r="A77" s="50"/>
      <c r="B77" s="42"/>
      <c r="C77" s="49"/>
      <c r="D77" s="14"/>
      <c r="E77" s="14"/>
      <c r="F77" s="14"/>
      <c r="G77" s="14"/>
      <c r="H77" s="14"/>
      <c r="I77" s="14">
        <f t="shared" si="7"/>
        <v>0</v>
      </c>
      <c r="J77" s="14">
        <v>1</v>
      </c>
      <c r="K77" s="14" t="s">
        <v>112</v>
      </c>
      <c r="L77" s="14">
        <v>6</v>
      </c>
      <c r="M77" s="14" t="s">
        <v>113</v>
      </c>
      <c r="N77" s="14">
        <v>8000</v>
      </c>
      <c r="O77" s="20">
        <f t="shared" si="8"/>
        <v>48000</v>
      </c>
      <c r="P77" s="49"/>
    </row>
    <row r="78" spans="1:17" x14ac:dyDescent="0.2">
      <c r="A78" s="51" t="s">
        <v>116</v>
      </c>
      <c r="B78" s="52"/>
      <c r="C78" s="52"/>
      <c r="D78" s="52"/>
      <c r="E78" s="52"/>
      <c r="F78" s="52"/>
      <c r="G78" s="52"/>
      <c r="H78" s="53"/>
      <c r="I78" s="54">
        <f>SUM(I75:I77)</f>
        <v>78000</v>
      </c>
      <c r="J78" s="29"/>
      <c r="K78" s="29"/>
      <c r="L78" s="29"/>
      <c r="M78" s="29"/>
      <c r="N78" s="29"/>
      <c r="O78" s="30">
        <f>SUM(O75:O77)</f>
        <v>118000</v>
      </c>
      <c r="P78" s="31">
        <f>I78-O78</f>
        <v>-40000</v>
      </c>
      <c r="Q78" s="43"/>
    </row>
    <row r="79" spans="1:17" x14ac:dyDescent="0.2">
      <c r="A79" s="11" t="s">
        <v>117</v>
      </c>
      <c r="B79" s="55" t="s">
        <v>12</v>
      </c>
      <c r="C79" s="55" t="s">
        <v>118</v>
      </c>
      <c r="D79" s="34">
        <v>2</v>
      </c>
      <c r="E79" s="45" t="s">
        <v>15</v>
      </c>
      <c r="F79" s="34">
        <v>5</v>
      </c>
      <c r="G79" s="14" t="s">
        <v>16</v>
      </c>
      <c r="H79" s="46">
        <v>550</v>
      </c>
      <c r="I79" s="14">
        <f>D79*F79*H79</f>
        <v>5500</v>
      </c>
      <c r="J79" s="34"/>
      <c r="K79" s="45"/>
      <c r="L79" s="34"/>
      <c r="M79" s="14"/>
      <c r="N79" s="46"/>
      <c r="O79" s="14">
        <f>J79*L79*N79</f>
        <v>0</v>
      </c>
      <c r="P79" s="35"/>
    </row>
    <row r="80" spans="1:17" x14ac:dyDescent="0.2">
      <c r="A80" s="18"/>
      <c r="B80" s="55" t="s">
        <v>74</v>
      </c>
      <c r="C80" s="55"/>
      <c r="D80" s="34">
        <v>4</v>
      </c>
      <c r="E80" s="45" t="s">
        <v>43</v>
      </c>
      <c r="F80" s="34">
        <v>1</v>
      </c>
      <c r="G80" s="34" t="s">
        <v>26</v>
      </c>
      <c r="H80" s="46">
        <v>2500</v>
      </c>
      <c r="I80" s="14">
        <f t="shared" ref="I80:I85" si="9">D80*F80*H80</f>
        <v>10000</v>
      </c>
      <c r="J80" s="34">
        <v>2</v>
      </c>
      <c r="K80" s="45" t="s">
        <v>43</v>
      </c>
      <c r="L80" s="34">
        <v>1</v>
      </c>
      <c r="M80" s="34" t="s">
        <v>26</v>
      </c>
      <c r="N80" s="56">
        <v>2400</v>
      </c>
      <c r="O80" s="14">
        <f t="shared" ref="O80:O85" si="10">J80*L80*N80</f>
        <v>4800</v>
      </c>
      <c r="P80" s="35"/>
    </row>
    <row r="81" spans="1:18" ht="28.5" x14ac:dyDescent="0.2">
      <c r="A81" s="18"/>
      <c r="B81" s="57" t="s">
        <v>119</v>
      </c>
      <c r="C81" s="55"/>
      <c r="D81" s="34">
        <v>54</v>
      </c>
      <c r="E81" s="34" t="s">
        <v>43</v>
      </c>
      <c r="F81" s="34">
        <v>1</v>
      </c>
      <c r="G81" s="34" t="s">
        <v>113</v>
      </c>
      <c r="H81" s="46">
        <v>600</v>
      </c>
      <c r="I81" s="14">
        <f t="shared" si="9"/>
        <v>32400</v>
      </c>
      <c r="J81" s="34">
        <v>27</v>
      </c>
      <c r="K81" s="34" t="s">
        <v>43</v>
      </c>
      <c r="L81" s="34">
        <v>1</v>
      </c>
      <c r="M81" s="34" t="s">
        <v>113</v>
      </c>
      <c r="N81" s="46">
        <v>600</v>
      </c>
      <c r="O81" s="41">
        <f>J81*L81*N81</f>
        <v>16200</v>
      </c>
      <c r="P81" s="49" t="s">
        <v>120</v>
      </c>
    </row>
    <row r="82" spans="1:18" x14ac:dyDescent="0.2">
      <c r="A82" s="58"/>
      <c r="B82" s="59"/>
      <c r="C82" s="55"/>
      <c r="D82" s="34"/>
      <c r="E82" s="34"/>
      <c r="F82" s="34"/>
      <c r="G82" s="34"/>
      <c r="H82" s="46"/>
      <c r="I82" s="14"/>
      <c r="J82" s="34">
        <v>18</v>
      </c>
      <c r="K82" s="34" t="s">
        <v>31</v>
      </c>
      <c r="L82" s="34">
        <v>1</v>
      </c>
      <c r="M82" s="34" t="s">
        <v>26</v>
      </c>
      <c r="N82" s="46">
        <v>600</v>
      </c>
      <c r="O82" s="14">
        <f t="shared" si="10"/>
        <v>10800</v>
      </c>
      <c r="P82" s="49" t="s">
        <v>121</v>
      </c>
    </row>
    <row r="83" spans="1:18" x14ac:dyDescent="0.2">
      <c r="A83" s="58"/>
      <c r="B83" s="60"/>
      <c r="C83" s="55"/>
      <c r="D83" s="34"/>
      <c r="E83" s="34"/>
      <c r="F83" s="34"/>
      <c r="G83" s="34"/>
      <c r="H83" s="46"/>
      <c r="I83" s="14"/>
      <c r="J83" s="34">
        <v>8</v>
      </c>
      <c r="K83" s="34" t="s">
        <v>31</v>
      </c>
      <c r="L83" s="34">
        <v>1</v>
      </c>
      <c r="M83" s="34" t="s">
        <v>26</v>
      </c>
      <c r="N83" s="46">
        <v>600</v>
      </c>
      <c r="O83" s="41">
        <f t="shared" si="10"/>
        <v>4800</v>
      </c>
      <c r="P83" s="49" t="s">
        <v>122</v>
      </c>
    </row>
    <row r="84" spans="1:18" x14ac:dyDescent="0.2">
      <c r="A84" s="61" t="s">
        <v>123</v>
      </c>
      <c r="B84" s="55" t="s">
        <v>124</v>
      </c>
      <c r="C84" s="55"/>
      <c r="D84" s="34">
        <v>300</v>
      </c>
      <c r="E84" s="34" t="s">
        <v>43</v>
      </c>
      <c r="F84" s="34">
        <v>1</v>
      </c>
      <c r="G84" s="34" t="s">
        <v>113</v>
      </c>
      <c r="H84" s="46">
        <v>500</v>
      </c>
      <c r="I84" s="14">
        <f t="shared" si="9"/>
        <v>150000</v>
      </c>
      <c r="J84" s="34">
        <v>273</v>
      </c>
      <c r="K84" s="34" t="s">
        <v>43</v>
      </c>
      <c r="L84" s="34">
        <v>1</v>
      </c>
      <c r="M84" s="34" t="s">
        <v>113</v>
      </c>
      <c r="N84" s="46">
        <v>500</v>
      </c>
      <c r="O84" s="41">
        <f t="shared" si="10"/>
        <v>136500</v>
      </c>
      <c r="P84" s="49" t="s">
        <v>125</v>
      </c>
    </row>
    <row r="85" spans="1:18" x14ac:dyDescent="0.2">
      <c r="A85" s="61" t="s">
        <v>123</v>
      </c>
      <c r="B85" s="55" t="s">
        <v>126</v>
      </c>
      <c r="C85" s="55"/>
      <c r="D85" s="34">
        <v>50</v>
      </c>
      <c r="E85" s="34" t="s">
        <v>65</v>
      </c>
      <c r="F85" s="34">
        <v>1</v>
      </c>
      <c r="G85" s="34" t="s">
        <v>113</v>
      </c>
      <c r="H85" s="46">
        <v>200</v>
      </c>
      <c r="I85" s="14">
        <f t="shared" si="9"/>
        <v>10000</v>
      </c>
      <c r="J85" s="34"/>
      <c r="K85" s="34"/>
      <c r="L85" s="34"/>
      <c r="M85" s="34"/>
      <c r="N85" s="46"/>
      <c r="O85" s="14">
        <f t="shared" si="10"/>
        <v>0</v>
      </c>
      <c r="P85" s="49"/>
    </row>
    <row r="86" spans="1:18" x14ac:dyDescent="0.2">
      <c r="A86" s="5" t="s">
        <v>127</v>
      </c>
      <c r="B86" s="5"/>
      <c r="C86" s="5"/>
      <c r="D86" s="5"/>
      <c r="E86" s="5"/>
      <c r="F86" s="5"/>
      <c r="G86" s="5"/>
      <c r="H86" s="5"/>
      <c r="I86" s="28">
        <f>SUM(I79:I85)</f>
        <v>207900</v>
      </c>
      <c r="J86" s="29"/>
      <c r="K86" s="29"/>
      <c r="L86" s="29"/>
      <c r="M86" s="29"/>
      <c r="N86" s="29"/>
      <c r="O86" s="47">
        <f>SUM(O79:O85)</f>
        <v>173100</v>
      </c>
      <c r="P86" s="31">
        <f>I86-O86</f>
        <v>34800</v>
      </c>
      <c r="Q86" s="43"/>
    </row>
    <row r="87" spans="1:18" x14ac:dyDescent="0.2">
      <c r="A87" s="62" t="s">
        <v>128</v>
      </c>
      <c r="B87" s="62"/>
      <c r="C87" s="62"/>
      <c r="D87" s="62"/>
      <c r="E87" s="62"/>
      <c r="F87" s="62"/>
      <c r="G87" s="62"/>
      <c r="H87" s="62"/>
      <c r="I87" s="63">
        <f>I25+I46+I74+I78+I86</f>
        <v>1335940</v>
      </c>
      <c r="J87" s="64" t="s">
        <v>128</v>
      </c>
      <c r="K87" s="65"/>
      <c r="L87" s="65"/>
      <c r="M87" s="65"/>
      <c r="N87" s="66"/>
      <c r="O87" s="63">
        <f>O25+O46+O74+O78+O86</f>
        <v>1086703</v>
      </c>
      <c r="P87" s="35"/>
    </row>
    <row r="88" spans="1:18" x14ac:dyDescent="0.2">
      <c r="A88" s="62" t="s">
        <v>129</v>
      </c>
      <c r="B88" s="62"/>
      <c r="C88" s="62"/>
      <c r="D88" s="62"/>
      <c r="E88" s="62"/>
      <c r="F88" s="62"/>
      <c r="G88" s="62"/>
      <c r="H88" s="62"/>
      <c r="I88" s="63">
        <f>I87*0.16</f>
        <v>213750.39999999999</v>
      </c>
      <c r="J88" s="64" t="s">
        <v>130</v>
      </c>
      <c r="K88" s="65"/>
      <c r="L88" s="65"/>
      <c r="M88" s="65"/>
      <c r="N88" s="66"/>
      <c r="O88" s="63">
        <f>O87*16%</f>
        <v>173872.48</v>
      </c>
      <c r="P88" s="35"/>
    </row>
    <row r="89" spans="1:18" x14ac:dyDescent="0.2">
      <c r="A89" s="62" t="s">
        <v>131</v>
      </c>
      <c r="B89" s="62"/>
      <c r="C89" s="62"/>
      <c r="D89" s="62"/>
      <c r="E89" s="62"/>
      <c r="F89" s="62"/>
      <c r="G89" s="62"/>
      <c r="H89" s="62"/>
      <c r="I89" s="63">
        <f>I87+I88-0.4</f>
        <v>1549690</v>
      </c>
      <c r="J89" s="64" t="s">
        <v>131</v>
      </c>
      <c r="K89" s="65"/>
      <c r="L89" s="65"/>
      <c r="M89" s="65"/>
      <c r="N89" s="66"/>
      <c r="O89" s="63">
        <f>O87+O88</f>
        <v>1260575.48</v>
      </c>
      <c r="P89" s="31">
        <f>I89-O89</f>
        <v>289114.52</v>
      </c>
      <c r="R89" s="43"/>
    </row>
    <row r="90" spans="1:18" x14ac:dyDescent="0.2">
      <c r="P90" s="4"/>
      <c r="Q90" s="68"/>
    </row>
    <row r="91" spans="1:18" x14ac:dyDescent="0.2">
      <c r="O91" s="69"/>
    </row>
    <row r="93" spans="1:18" x14ac:dyDescent="0.2">
      <c r="O93" s="43"/>
    </row>
    <row r="94" spans="1:18" x14ac:dyDescent="0.2">
      <c r="O94" s="43"/>
    </row>
  </sheetData>
  <mergeCells count="29">
    <mergeCell ref="A88:H88"/>
    <mergeCell ref="J88:N88"/>
    <mergeCell ref="A89:H89"/>
    <mergeCell ref="J89:N89"/>
    <mergeCell ref="A78:H78"/>
    <mergeCell ref="A79:A81"/>
    <mergeCell ref="B81:B83"/>
    <mergeCell ref="A86:H86"/>
    <mergeCell ref="A87:H87"/>
    <mergeCell ref="J87:N87"/>
    <mergeCell ref="A25:H25"/>
    <mergeCell ref="A26:A45"/>
    <mergeCell ref="A46:H46"/>
    <mergeCell ref="A47:A73"/>
    <mergeCell ref="A74:H74"/>
    <mergeCell ref="A75:A77"/>
    <mergeCell ref="N2:O2"/>
    <mergeCell ref="P2:P3"/>
    <mergeCell ref="A4:A24"/>
    <mergeCell ref="B4:B5"/>
    <mergeCell ref="B6:B17"/>
    <mergeCell ref="B18:B20"/>
    <mergeCell ref="B21:B22"/>
    <mergeCell ref="A1:I1"/>
    <mergeCell ref="A2:B3"/>
    <mergeCell ref="C2:C3"/>
    <mergeCell ref="D2:G2"/>
    <mergeCell ref="H2:I2"/>
    <mergeCell ref="J2:M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2018-08-01T13:14:12Z</dcterms:created>
  <dcterms:modified xsi:type="dcterms:W3CDTF">2018-08-01T13:15:43Z</dcterms:modified>
</cp:coreProperties>
</file>