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795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<sst xmlns="http://schemas.openxmlformats.org/spreadsheetml/2006/main" count="183">
  <si>
    <t>安斯泰来制药（中国）有限公司会议需求表（通用）</t>
  </si>
  <si>
    <t>会议名称：</t>
  </si>
  <si>
    <t>TMX-67临床研究结果专家咨询会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</si>
  <si>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</si>
  <si>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</si>
  <si>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</si>
  <si>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中国康辉旅行社集团有限责任公司</t>
  </si>
  <si>
    <t>会议类型：</t>
  </si>
  <si>
    <t>专家顾问咨询会议</t>
  </si>
  <si>
    <t xml:space="preserve"> 参加人数：</t>
  </si>
  <si>
    <t>18人</t>
  </si>
  <si>
    <t>联系人/电话：</t>
  </si>
  <si>
    <t>马丽娜/13811302348</t>
  </si>
  <si>
    <t>会议时间：</t>
  </si>
  <si>
    <t>2017年11月19日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</si>
  <si>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</si>
  <si>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</si>
  <si>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</si>
  <si>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</si>
  <si>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</si>
  <si>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</si>
  <si>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</si>
  <si>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</si>
  <si>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</si>
  <si>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</si>
  <si>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</si>
  <si>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</si>
  <si>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</si>
  <si>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</si>
  <si>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</si>
  <si>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</si>
  <si>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会议地酒店：北京希尔顿大酒店</t>
  </si>
  <si>
    <t>普通大床房</t>
  </si>
  <si>
    <t>月</t>
  </si>
  <si>
    <t>日</t>
  </si>
  <si>
    <t>晚</t>
  </si>
  <si>
    <t>间</t>
  </si>
  <si>
    <t>包含服务费、双早
房间最晚保留到当日下午4点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</si>
  <si>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</si>
  <si>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</si>
  <si>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</si>
  <si>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</si>
  <si>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</si>
  <si>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</si>
  <si>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</si>
  <si>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</si>
  <si>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</si>
  <si>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</si>
  <si>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会议人数:20人、摆桌:U型桌</t>
  </si>
  <si>
    <t>场/天</t>
  </si>
  <si>
    <t>名仕5轩，面积：120㎡，高3.2m
含茶歇及自助餐价格500元/位（会议报价最低15人起定），共17人</t>
  </si>
  <si>
    <t>投影仪/幕布</t>
  </si>
  <si>
    <t>说明投影流明和幕布尺寸</t>
  </si>
  <si>
    <t>台/天</t>
  </si>
  <si>
    <t>酒店会场含投影幕布：5000流明，120寸；纸、笔</t>
  </si>
  <si>
    <t>茶歇</t>
  </si>
  <si>
    <t>人/天</t>
  </si>
  <si>
    <t>会场价格包含茶歇价格</t>
  </si>
  <si>
    <t>话筒</t>
  </si>
  <si>
    <t>立麦:11个/手麦无线:2个</t>
  </si>
  <si>
    <t>个/套</t>
  </si>
  <si>
    <t>酒店无法提供立麦设备，需外租
外租设备：音响一套、11只-15只立麦，共3500元/套
酒店免费提供无线麦克：2只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</si>
  <si>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</si>
  <si>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</si>
  <si>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</si>
  <si>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</si>
  <si>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</si>
  <si>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</si>
  <si>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</si>
  <si>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</si>
  <si>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个/天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</si>
  <si>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</si>
  <si>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</si>
  <si>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</si>
  <si>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</si>
  <si>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</si>
  <si>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</si>
  <si>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</si>
  <si>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</si>
  <si>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</si>
  <si>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</si>
  <si>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</si>
  <si>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</si>
  <si>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桌餐</t>
  </si>
  <si>
    <t>次</t>
  </si>
  <si>
    <t>C</t>
  </si>
  <si>
    <t>交通</t>
  </si>
  <si>
    <t>C-1</t>
  </si>
  <si>
    <t>4座帕萨特或别克</t>
  </si>
  <si>
    <t>辆/趟</t>
  </si>
  <si>
    <t>北京用车：机场-郊区往返单次300元/次</t>
  </si>
  <si>
    <t>北京用车：机场-市区往返单次260元/次</t>
  </si>
  <si>
    <t>上海用车：机场-市区往返单次350元/次</t>
  </si>
  <si>
    <t>22座空调车（考斯特/其他品牌）</t>
  </si>
  <si>
    <t>33座空调车（金龙/大宇/现代）</t>
  </si>
  <si>
    <t>其他，45座空调车</t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</si>
  <si>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</si>
  <si>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</si>
  <si>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</si>
  <si>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</si>
  <si>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</si>
  <si>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</si>
  <si>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</si>
  <si>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</si>
  <si>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</si>
  <si>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交通意外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20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</si>
  <si>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</si>
  <si>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</si>
  <si>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</si>
  <si>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</si>
  <si>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</si>
  <si>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</si>
  <si>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</si>
  <si>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</si>
  <si>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</si>
  <si>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</si>
  <si>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</si>
  <si>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</si>
  <si>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</si>
  <si>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</si>
  <si>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</si>
  <si>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</si>
  <si>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</si>
  <si>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</si>
  <si>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</si>
  <si>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</si>
  <si>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</si>
  <si>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</si>
  <si>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</si>
  <si>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</si>
  <si>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</si>
  <si>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</si>
  <si>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</si>
  <si>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</si>
  <si>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</si>
  <si>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</si>
  <si>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</si>
  <si>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</si>
  <si>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</si>
  <si>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</si>
  <si>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</si>
  <si>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</si>
  <si>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</si>
  <si>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</si>
  <si>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</si>
  <si>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</si>
  <si>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</si>
  <si>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</si>
  <si>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</si>
  <si>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</si>
  <si>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</si>
  <si>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</si>
  <si>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</si>
  <si>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</si>
  <si>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</si>
  <si>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</si>
  <si>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</si>
  <si>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</si>
  <si>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</si>
  <si>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各地 至 北京</t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</si>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</sst>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6" borderId="9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9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93" applyNumberFormat="0" applyFill="0" applyAlignment="0" applyProtection="0">
      <alignment vertical="center"/>
    </xf>
    <xf numFmtId="0" fontId="17" fillId="0" borderId="9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0" borderId="9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29" borderId="97" applyNumberFormat="0" applyAlignment="0" applyProtection="0">
      <alignment vertical="center"/>
    </xf>
    <xf numFmtId="0" fontId="30" fillId="29" borderId="94" applyNumberFormat="0" applyAlignment="0" applyProtection="0">
      <alignment vertical="center"/>
    </xf>
    <xf numFmtId="0" fontId="31" fillId="36" borderId="99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6" fillId="0" borderId="96" applyNumberFormat="0" applyFill="0" applyAlignment="0" applyProtection="0">
      <alignment vertical="center"/>
    </xf>
    <xf numFmtId="0" fontId="21" fillId="0" borderId="9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43" fontId="0" fillId="0" borderId="0" applyFont="0" applyFill="0" applyBorder="0" applyAlignment="0" applyProtection="0"/>
  </cellStyleXfs>
  <cellXfs count="2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4" fillId="0" borderId="0" xfId="52" applyFont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53" applyFont="1" applyFill="1" applyBorder="1" applyAlignment="1">
      <alignment horizontal="center" vertical="center"/>
    </xf>
    <xf numFmtId="0" fontId="7" fillId="2" borderId="0" xfId="52" applyFont="1" applyFill="1" applyBorder="1" applyAlignment="1">
      <alignment horizontal="left" vertical="center"/>
    </xf>
    <xf numFmtId="0" fontId="6" fillId="0" borderId="0" xfId="53" applyFont="1" applyBorder="1" applyAlignment="1">
      <alignment horizontal="left" vertical="center"/>
    </xf>
    <xf numFmtId="0" fontId="8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9" fillId="0" borderId="1" xfId="52" applyFont="1" applyBorder="1" applyAlignment="1">
      <alignment vertical="center"/>
    </xf>
    <xf numFmtId="0" fontId="9" fillId="0" borderId="2" xfId="52" applyFont="1" applyBorder="1" applyAlignment="1">
      <alignment horizontal="left" vertical="center" wrapText="1"/>
    </xf>
    <xf numFmtId="0" fontId="4" fillId="3" borderId="3" xfId="53" applyFont="1" applyFill="1" applyBorder="1" applyAlignment="1">
      <alignment horizontal="center" vertical="center"/>
    </xf>
    <xf numFmtId="0" fontId="4" fillId="3" borderId="4" xfId="53" applyFont="1" applyFill="1" applyBorder="1" applyAlignment="1">
      <alignment horizontal="center" vertical="center"/>
    </xf>
    <xf numFmtId="0" fontId="4" fillId="3" borderId="5" xfId="53" applyFont="1" applyFill="1" applyBorder="1" applyAlignment="1">
      <alignment horizontal="center" vertical="center"/>
    </xf>
    <xf numFmtId="0" fontId="4" fillId="3" borderId="6" xfId="53" applyFont="1" applyFill="1" applyBorder="1" applyAlignment="1">
      <alignment horizontal="center" vertical="center"/>
    </xf>
    <xf numFmtId="0" fontId="4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4" fillId="3" borderId="19" xfId="53" applyFont="1" applyFill="1" applyBorder="1" applyAlignment="1">
      <alignment horizontal="center" vertical="center"/>
    </xf>
    <xf numFmtId="0" fontId="4" fillId="3" borderId="20" xfId="53" applyFont="1" applyFill="1" applyBorder="1" applyAlignment="1">
      <alignment horizontal="center" vertical="center"/>
    </xf>
    <xf numFmtId="0" fontId="4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4" fillId="0" borderId="24" xfId="53" applyFont="1" applyBorder="1" applyAlignment="1">
      <alignment horizontal="center" vertical="center"/>
    </xf>
    <xf numFmtId="0" fontId="4" fillId="0" borderId="12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1" fontId="3" fillId="4" borderId="25" xfId="52" applyNumberFormat="1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25" xfId="52" applyFont="1" applyFill="1" applyBorder="1" applyAlignment="1">
      <alignment horizontal="center" vertical="center"/>
    </xf>
    <xf numFmtId="0" fontId="4" fillId="0" borderId="13" xfId="53" applyFont="1" applyBorder="1" applyAlignment="1">
      <alignment horizontal="center" vertical="center"/>
    </xf>
    <xf numFmtId="0" fontId="4" fillId="0" borderId="20" xfId="53" applyFont="1" applyBorder="1" applyAlignment="1">
      <alignment horizontal="left" vertical="center"/>
    </xf>
    <xf numFmtId="0" fontId="3" fillId="2" borderId="26" xfId="52" applyFont="1" applyFill="1" applyBorder="1" applyAlignment="1">
      <alignment vertical="center"/>
    </xf>
    <xf numFmtId="0" fontId="3" fillId="0" borderId="26" xfId="52" applyFont="1" applyFill="1" applyBorder="1" applyAlignment="1">
      <alignment horizontal="center" vertical="center"/>
    </xf>
    <xf numFmtId="0" fontId="3" fillId="4" borderId="26" xfId="52" applyFont="1" applyFill="1" applyBorder="1" applyAlignment="1">
      <alignment horizontal="center"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7" xfId="52" applyFont="1" applyBorder="1" applyAlignment="1">
      <alignment vertical="center"/>
    </xf>
    <xf numFmtId="0" fontId="3" fillId="0" borderId="28" xfId="52" applyFont="1" applyBorder="1" applyAlignment="1">
      <alignment vertical="center"/>
    </xf>
    <xf numFmtId="0" fontId="4" fillId="3" borderId="29" xfId="53" applyFont="1" applyFill="1" applyBorder="1" applyAlignment="1">
      <alignment horizontal="center" vertical="center"/>
    </xf>
    <xf numFmtId="0" fontId="4" fillId="3" borderId="30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4" fillId="0" borderId="31" xfId="53" applyFont="1" applyBorder="1" applyAlignment="1">
      <alignment horizontal="center" vertical="center"/>
    </xf>
    <xf numFmtId="0" fontId="4" fillId="0" borderId="32" xfId="53" applyFont="1" applyBorder="1" applyAlignment="1">
      <alignment horizontal="left" vertical="center" wrapText="1"/>
    </xf>
    <xf numFmtId="0" fontId="3" fillId="0" borderId="33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4" fillId="0" borderId="35" xfId="53" applyFont="1" applyBorder="1" applyAlignment="1">
      <alignment horizontal="center" vertical="center"/>
    </xf>
    <xf numFmtId="0" fontId="4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4" fillId="0" borderId="11" xfId="53" applyFont="1" applyBorder="1" applyAlignment="1">
      <alignment horizontal="center" vertical="center"/>
    </xf>
    <xf numFmtId="0" fontId="4" fillId="0" borderId="25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4" fillId="0" borderId="32" xfId="53" applyFont="1" applyBorder="1" applyAlignment="1">
      <alignment horizontal="left" vertical="center"/>
    </xf>
    <xf numFmtId="0" fontId="4" fillId="0" borderId="38" xfId="53" applyFont="1" applyBorder="1" applyAlignment="1">
      <alignment horizontal="center" vertical="center"/>
    </xf>
    <xf numFmtId="0" fontId="3" fillId="2" borderId="26" xfId="52" applyFont="1" applyFill="1" applyBorder="1" applyAlignment="1">
      <alignment horizontal="left" vertical="center"/>
    </xf>
    <xf numFmtId="0" fontId="3" fillId="0" borderId="39" xfId="52" applyFont="1" applyBorder="1" applyAlignment="1">
      <alignment vertical="center"/>
    </xf>
    <xf numFmtId="0" fontId="4" fillId="2" borderId="40" xfId="53" applyFont="1" applyFill="1" applyBorder="1" applyAlignment="1">
      <alignment horizontal="left" vertical="center"/>
    </xf>
    <xf numFmtId="0" fontId="4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4" fillId="0" borderId="14" xfId="53" applyFont="1" applyBorder="1" applyAlignment="1">
      <alignment horizontal="left" vertical="center"/>
    </xf>
    <xf numFmtId="0" fontId="4" fillId="2" borderId="33" xfId="53" applyFont="1" applyFill="1" applyBorder="1" applyAlignment="1">
      <alignment horizontal="left" vertical="center"/>
    </xf>
    <xf numFmtId="0" fontId="4" fillId="2" borderId="34" xfId="53" applyFont="1" applyFill="1" applyBorder="1" applyAlignment="1">
      <alignment horizontal="left" vertical="center"/>
    </xf>
    <xf numFmtId="0" fontId="3" fillId="0" borderId="41" xfId="52" applyFont="1" applyBorder="1" applyAlignment="1">
      <alignment vertical="center"/>
    </xf>
    <xf numFmtId="0" fontId="4" fillId="0" borderId="26" xfId="53" applyFont="1" applyBorder="1" applyAlignment="1">
      <alignment horizontal="left" vertical="center"/>
    </xf>
    <xf numFmtId="0" fontId="4" fillId="2" borderId="42" xfId="53" applyFont="1" applyFill="1" applyBorder="1" applyAlignment="1">
      <alignment horizontal="left" vertical="center"/>
    </xf>
    <xf numFmtId="0" fontId="4" fillId="2" borderId="43" xfId="53" applyFont="1" applyFill="1" applyBorder="1" applyAlignment="1">
      <alignment horizontal="left" vertical="center"/>
    </xf>
    <xf numFmtId="0" fontId="8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8" fillId="5" borderId="0" xfId="52" applyFont="1" applyFill="1" applyBorder="1" applyAlignment="1">
      <alignment horizontal="left" vertical="center"/>
    </xf>
    <xf numFmtId="31" fontId="8" fillId="5" borderId="0" xfId="52" applyNumberFormat="1" applyFont="1" applyFill="1" applyBorder="1" applyAlignment="1">
      <alignment horizontal="left" vertical="center"/>
    </xf>
    <xf numFmtId="0" fontId="9" fillId="0" borderId="44" xfId="52" applyFont="1" applyBorder="1" applyAlignment="1">
      <alignment horizontal="left" vertical="center" wrapText="1"/>
    </xf>
    <xf numFmtId="0" fontId="4" fillId="3" borderId="45" xfId="53" applyFont="1" applyFill="1" applyBorder="1" applyAlignment="1">
      <alignment horizontal="center" vertical="center"/>
    </xf>
    <xf numFmtId="0" fontId="4" fillId="3" borderId="46" xfId="53" applyFont="1" applyFill="1" applyBorder="1" applyAlignment="1">
      <alignment horizontal="center" vertical="center"/>
    </xf>
    <xf numFmtId="0" fontId="3" fillId="0" borderId="47" xfId="52" applyFont="1" applyFill="1" applyBorder="1" applyAlignment="1">
      <alignment vertical="center"/>
    </xf>
    <xf numFmtId="176" fontId="4" fillId="4" borderId="12" xfId="54" applyNumberFormat="1" applyFont="1" applyFill="1" applyBorder="1" applyAlignment="1">
      <alignment horizontal="center" vertical="center"/>
    </xf>
    <xf numFmtId="0" fontId="4" fillId="0" borderId="12" xfId="52" applyFont="1" applyFill="1" applyBorder="1" applyAlignment="1">
      <alignment horizontal="center" vertical="center"/>
    </xf>
    <xf numFmtId="0" fontId="4" fillId="0" borderId="48" xfId="52" applyFont="1" applyBorder="1" applyAlignment="1">
      <alignment horizontal="center" vertical="center"/>
    </xf>
    <xf numFmtId="178" fontId="4" fillId="5" borderId="49" xfId="54" applyNumberFormat="1" applyFont="1" applyFill="1" applyBorder="1" applyAlignment="1">
      <alignment vertical="center"/>
    </xf>
    <xf numFmtId="178" fontId="4" fillId="0" borderId="50" xfId="52" applyNumberFormat="1" applyFont="1" applyFill="1" applyBorder="1" applyAlignment="1">
      <alignment vertical="center"/>
    </xf>
    <xf numFmtId="0" fontId="4" fillId="0" borderId="51" xfId="52" applyFont="1" applyBorder="1" applyAlignment="1">
      <alignment vertical="center" wrapText="1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3" xfId="52" applyFont="1" applyBorder="1" applyAlignment="1">
      <alignment horizontal="center" vertical="center"/>
    </xf>
    <xf numFmtId="178" fontId="3" fillId="5" borderId="52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0" fontId="3" fillId="0" borderId="53" xfId="52" applyFont="1" applyBorder="1" applyAlignment="1">
      <alignment vertical="center"/>
    </xf>
    <xf numFmtId="0" fontId="4" fillId="4" borderId="14" xfId="52" applyFont="1" applyFill="1" applyBorder="1" applyAlignment="1">
      <alignment horizontal="center" vertical="center"/>
    </xf>
    <xf numFmtId="0" fontId="4" fillId="0" borderId="33" xfId="53" applyFont="1" applyBorder="1" applyAlignment="1">
      <alignment horizontal="center" vertical="center"/>
    </xf>
    <xf numFmtId="178" fontId="4" fillId="5" borderId="52" xfId="54" applyNumberFormat="1" applyFont="1" applyFill="1" applyBorder="1" applyAlignment="1">
      <alignment vertical="center"/>
    </xf>
    <xf numFmtId="178" fontId="4" fillId="0" borderId="14" xfId="52" applyNumberFormat="1" applyFont="1" applyFill="1" applyBorder="1" applyAlignment="1">
      <alignment vertical="center"/>
    </xf>
    <xf numFmtId="0" fontId="4" fillId="5" borderId="53" xfId="52" applyFont="1" applyFill="1" applyBorder="1" applyAlignment="1">
      <alignment vertical="center" wrapText="1"/>
    </xf>
    <xf numFmtId="178" fontId="4" fillId="0" borderId="14" xfId="52" applyNumberFormat="1" applyFont="1" applyFill="1" applyBorder="1" applyAlignment="1">
      <alignment vertical="center"/>
    </xf>
    <xf numFmtId="0" fontId="4" fillId="5" borderId="53" xfId="52" applyFont="1" applyFill="1" applyBorder="1" applyAlignment="1">
      <alignment vertical="center"/>
    </xf>
    <xf numFmtId="178" fontId="11" fillId="5" borderId="52" xfId="54" applyNumberFormat="1" applyFont="1" applyFill="1" applyBorder="1" applyAlignment="1">
      <alignment vertical="center"/>
    </xf>
    <xf numFmtId="178" fontId="4" fillId="0" borderId="14" xfId="52" applyNumberFormat="1" applyFont="1" applyBorder="1" applyAlignment="1">
      <alignment vertical="center"/>
    </xf>
    <xf numFmtId="0" fontId="11" fillId="5" borderId="53" xfId="52" applyFont="1" applyFill="1" applyBorder="1" applyAlignment="1">
      <alignment vertical="center"/>
    </xf>
    <xf numFmtId="0" fontId="10" fillId="0" borderId="33" xfId="53" applyFont="1" applyBorder="1" applyAlignment="1">
      <alignment horizontal="center" vertical="center"/>
    </xf>
    <xf numFmtId="0" fontId="3" fillId="5" borderId="53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4" xfId="53" applyFont="1" applyBorder="1" applyAlignment="1">
      <alignment horizontal="center" vertical="center"/>
    </xf>
    <xf numFmtId="178" fontId="3" fillId="5" borderId="55" xfId="54" applyNumberFormat="1" applyFont="1" applyFill="1" applyBorder="1" applyAlignment="1">
      <alignment vertical="center"/>
    </xf>
    <xf numFmtId="178" fontId="3" fillId="0" borderId="16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178" fontId="3" fillId="0" borderId="57" xfId="52" applyNumberFormat="1" applyFont="1" applyBorder="1" applyAlignment="1">
      <alignment vertical="center"/>
    </xf>
    <xf numFmtId="178" fontId="3" fillId="0" borderId="18" xfId="52" applyNumberFormat="1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4" fillId="3" borderId="36" xfId="53" applyFont="1" applyFill="1" applyBorder="1" applyAlignment="1">
      <alignment horizontal="center" vertical="center"/>
    </xf>
    <xf numFmtId="0" fontId="4" fillId="3" borderId="59" xfId="53" applyFont="1" applyFill="1" applyBorder="1" applyAlignment="1">
      <alignment horizontal="center" vertical="center"/>
    </xf>
    <xf numFmtId="0" fontId="4" fillId="3" borderId="60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61" xfId="52" applyFont="1" applyBorder="1" applyAlignment="1">
      <alignment vertical="center"/>
    </xf>
    <xf numFmtId="0" fontId="3" fillId="0" borderId="62" xfId="52" applyFont="1" applyBorder="1" applyAlignment="1">
      <alignment vertical="center"/>
    </xf>
    <xf numFmtId="0" fontId="4" fillId="2" borderId="25" xfId="52" applyFont="1" applyFill="1" applyBorder="1" applyAlignment="1">
      <alignment horizontal="center" vertical="center"/>
    </xf>
    <xf numFmtId="0" fontId="4" fillId="0" borderId="40" xfId="52" applyFont="1" applyBorder="1" applyAlignment="1">
      <alignment horizontal="center" vertical="center"/>
    </xf>
    <xf numFmtId="178" fontId="4" fillId="5" borderId="63" xfId="54" applyNumberFormat="1" applyFont="1" applyFill="1" applyBorder="1" applyAlignment="1">
      <alignment vertical="center"/>
    </xf>
    <xf numFmtId="178" fontId="4" fillId="0" borderId="25" xfId="52" applyNumberFormat="1" applyFont="1" applyFill="1" applyBorder="1" applyAlignment="1">
      <alignment vertical="center"/>
    </xf>
    <xf numFmtId="0" fontId="4" fillId="5" borderId="64" xfId="52" applyFont="1" applyFill="1" applyBorder="1" applyAlignment="1">
      <alignment vertical="center" wrapText="1"/>
    </xf>
    <xf numFmtId="0" fontId="4" fillId="2" borderId="26" xfId="52" applyFont="1" applyFill="1" applyBorder="1" applyAlignment="1">
      <alignment horizontal="center" vertical="center"/>
    </xf>
    <xf numFmtId="0" fontId="4" fillId="0" borderId="42" xfId="52" applyFont="1" applyBorder="1" applyAlignment="1">
      <alignment horizontal="center" vertical="center"/>
    </xf>
    <xf numFmtId="178" fontId="4" fillId="5" borderId="65" xfId="54" applyNumberFormat="1" applyFont="1" applyFill="1" applyBorder="1" applyAlignment="1">
      <alignment vertical="center"/>
    </xf>
    <xf numFmtId="178" fontId="4" fillId="0" borderId="26" xfId="52" applyNumberFormat="1" applyFont="1" applyBorder="1" applyAlignment="1">
      <alignment vertical="center"/>
    </xf>
    <xf numFmtId="0" fontId="4" fillId="5" borderId="66" xfId="52" applyFont="1" applyFill="1" applyBorder="1" applyAlignment="1">
      <alignment vertical="center" wrapText="1"/>
    </xf>
    <xf numFmtId="0" fontId="4" fillId="0" borderId="28" xfId="52" applyFont="1" applyBorder="1" applyAlignment="1">
      <alignment horizontal="center" vertical="center"/>
    </xf>
    <xf numFmtId="178" fontId="4" fillId="0" borderId="67" xfId="52" applyNumberFormat="1" applyFont="1" applyBorder="1" applyAlignment="1">
      <alignment vertical="center"/>
    </xf>
    <xf numFmtId="178" fontId="4" fillId="0" borderId="28" xfId="52" applyNumberFormat="1" applyFont="1" applyBorder="1" applyAlignment="1">
      <alignment vertical="center"/>
    </xf>
    <xf numFmtId="0" fontId="4" fillId="0" borderId="68" xfId="52" applyFont="1" applyBorder="1" applyAlignment="1">
      <alignment vertical="center"/>
    </xf>
    <xf numFmtId="0" fontId="4" fillId="3" borderId="69" xfId="53" applyFont="1" applyFill="1" applyBorder="1" applyAlignment="1">
      <alignment horizontal="center" vertical="center"/>
    </xf>
    <xf numFmtId="0" fontId="4" fillId="3" borderId="70" xfId="53" applyFont="1" applyFill="1" applyBorder="1" applyAlignment="1">
      <alignment horizontal="center" vertical="center"/>
    </xf>
    <xf numFmtId="0" fontId="4" fillId="3" borderId="71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72" xfId="52" applyFont="1" applyBorder="1" applyAlignment="1">
      <alignment vertical="center"/>
    </xf>
    <xf numFmtId="0" fontId="3" fillId="0" borderId="73" xfId="52" applyFont="1" applyBorder="1" applyAlignment="1">
      <alignment vertical="center"/>
    </xf>
    <xf numFmtId="0" fontId="3" fillId="0" borderId="74" xfId="52" applyFont="1" applyFill="1" applyBorder="1" applyAlignment="1">
      <alignment horizontal="left" vertical="center"/>
    </xf>
    <xf numFmtId="0" fontId="4" fillId="2" borderId="14" xfId="52" applyFont="1" applyFill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6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4" fillId="0" borderId="42" xfId="53" applyFont="1" applyBorder="1" applyAlignment="1">
      <alignment horizontal="center" vertical="center"/>
    </xf>
    <xf numFmtId="178" fontId="3" fillId="5" borderId="59" xfId="54" applyNumberFormat="1" applyFont="1" applyFill="1" applyBorder="1" applyAlignment="1">
      <alignment vertical="center"/>
    </xf>
    <xf numFmtId="178" fontId="3" fillId="0" borderId="20" xfId="52" applyNumberFormat="1" applyFont="1" applyBorder="1" applyAlignment="1">
      <alignment vertical="center"/>
    </xf>
    <xf numFmtId="0" fontId="3" fillId="5" borderId="60" xfId="52" applyFont="1" applyFill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0" fontId="4" fillId="0" borderId="48" xfId="53" applyFont="1" applyBorder="1" applyAlignment="1">
      <alignment horizontal="center" vertical="center"/>
    </xf>
    <xf numFmtId="178" fontId="3" fillId="5" borderId="75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178" fontId="3" fillId="5" borderId="65" xfId="54" applyNumberFormat="1" applyFont="1" applyFill="1" applyBorder="1" applyAlignment="1">
      <alignment vertical="center"/>
    </xf>
    <xf numFmtId="178" fontId="3" fillId="0" borderId="26" xfId="52" applyNumberFormat="1" applyFont="1" applyBorder="1" applyAlignment="1">
      <alignment vertical="center"/>
    </xf>
    <xf numFmtId="0" fontId="3" fillId="5" borderId="66" xfId="52" applyFont="1" applyFill="1" applyBorder="1" applyAlignment="1">
      <alignment vertical="center"/>
    </xf>
    <xf numFmtId="0" fontId="3" fillId="0" borderId="28" xfId="52" applyFont="1" applyBorder="1" applyAlignment="1">
      <alignment horizontal="center" vertical="center"/>
    </xf>
    <xf numFmtId="178" fontId="3" fillId="0" borderId="67" xfId="52" applyNumberFormat="1" applyFont="1" applyBorder="1" applyAlignment="1">
      <alignment vertical="center"/>
    </xf>
    <xf numFmtId="178" fontId="3" fillId="0" borderId="28" xfId="52" applyNumberFormat="1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4" fillId="2" borderId="77" xfId="53" applyFont="1" applyFill="1" applyBorder="1" applyAlignment="1">
      <alignment horizontal="left" vertical="center"/>
    </xf>
    <xf numFmtId="0" fontId="4" fillId="2" borderId="40" xfId="52" applyFont="1" applyFill="1" applyBorder="1" applyAlignment="1">
      <alignment horizontal="center" vertical="center"/>
    </xf>
    <xf numFmtId="0" fontId="4" fillId="2" borderId="77" xfId="52" applyFont="1" applyFill="1" applyBorder="1" applyAlignment="1">
      <alignment horizontal="center" vertical="center"/>
    </xf>
    <xf numFmtId="0" fontId="4" fillId="0" borderId="40" xfId="53" applyFont="1" applyBorder="1" applyAlignment="1">
      <alignment horizontal="center" vertical="center"/>
    </xf>
    <xf numFmtId="178" fontId="4" fillId="0" borderId="25" xfId="52" applyNumberFormat="1" applyFont="1" applyBorder="1" applyAlignment="1">
      <alignment vertical="center"/>
    </xf>
    <xf numFmtId="0" fontId="4" fillId="2" borderId="74" xfId="53" applyFont="1" applyFill="1" applyBorder="1" applyAlignment="1">
      <alignment horizontal="left" vertical="center"/>
    </xf>
    <xf numFmtId="0" fontId="3" fillId="2" borderId="33" xfId="52" applyFont="1" applyFill="1" applyBorder="1" applyAlignment="1">
      <alignment horizontal="center" vertical="center"/>
    </xf>
    <xf numFmtId="0" fontId="3" fillId="2" borderId="74" xfId="52" applyFont="1" applyFill="1" applyBorder="1" applyAlignment="1">
      <alignment horizontal="center" vertical="center"/>
    </xf>
    <xf numFmtId="178" fontId="3" fillId="0" borderId="25" xfId="52" applyNumberFormat="1" applyFont="1" applyBorder="1" applyAlignment="1">
      <alignment vertical="center"/>
    </xf>
    <xf numFmtId="0" fontId="4" fillId="2" borderId="33" xfId="52" applyFont="1" applyFill="1" applyBorder="1" applyAlignment="1">
      <alignment horizontal="center" vertical="center"/>
    </xf>
    <xf numFmtId="0" fontId="4" fillId="2" borderId="74" xfId="52" applyFont="1" applyFill="1" applyBorder="1" applyAlignment="1">
      <alignment horizontal="center" vertical="center"/>
    </xf>
    <xf numFmtId="0" fontId="3" fillId="5" borderId="53" xfId="52" applyFont="1" applyFill="1" applyBorder="1" applyAlignment="1">
      <alignment vertical="center" wrapText="1"/>
    </xf>
    <xf numFmtId="0" fontId="4" fillId="2" borderId="78" xfId="53" applyFont="1" applyFill="1" applyBorder="1" applyAlignment="1">
      <alignment horizontal="left" vertical="center"/>
    </xf>
    <xf numFmtId="0" fontId="3" fillId="2" borderId="42" xfId="52" applyFont="1" applyFill="1" applyBorder="1" applyAlignment="1">
      <alignment horizontal="center" vertical="center"/>
    </xf>
    <xf numFmtId="0" fontId="3" fillId="2" borderId="78" xfId="52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4" fillId="0" borderId="25" xfId="53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left" vertical="center"/>
    </xf>
    <xf numFmtId="0" fontId="4" fillId="2" borderId="34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4" fillId="0" borderId="26" xfId="53" applyFont="1" applyFill="1" applyBorder="1" applyAlignment="1">
      <alignment horizontal="left" vertical="center"/>
    </xf>
    <xf numFmtId="0" fontId="4" fillId="2" borderId="42" xfId="52" applyFont="1" applyFill="1" applyBorder="1" applyAlignment="1">
      <alignment horizontal="center" vertical="center"/>
    </xf>
    <xf numFmtId="0" fontId="4" fillId="2" borderId="43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4" fillId="0" borderId="80" xfId="53" applyFont="1" applyBorder="1" applyAlignment="1">
      <alignment horizontal="center" vertical="center"/>
    </xf>
    <xf numFmtId="0" fontId="4" fillId="0" borderId="6" xfId="53" applyFont="1" applyFill="1" applyBorder="1" applyAlignment="1">
      <alignment horizontal="left" vertical="center"/>
    </xf>
    <xf numFmtId="0" fontId="3" fillId="2" borderId="81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7" xfId="52" applyFont="1" applyFill="1" applyBorder="1" applyAlignment="1">
      <alignment vertical="center"/>
    </xf>
    <xf numFmtId="0" fontId="3" fillId="6" borderId="28" xfId="52" applyFont="1" applyFill="1" applyBorder="1" applyAlignment="1">
      <alignment vertical="center"/>
    </xf>
    <xf numFmtId="0" fontId="4" fillId="3" borderId="82" xfId="53" applyFont="1" applyFill="1" applyBorder="1" applyAlignment="1">
      <alignment horizontal="center" vertical="center"/>
    </xf>
    <xf numFmtId="0" fontId="4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4" fillId="0" borderId="42" xfId="53" applyFont="1" applyFill="1" applyBorder="1" applyAlignment="1">
      <alignment horizontal="left" vertical="center"/>
    </xf>
    <xf numFmtId="0" fontId="3" fillId="0" borderId="43" xfId="52" applyFont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2" borderId="83" xfId="52" applyFont="1" applyFill="1" applyBorder="1" applyAlignment="1">
      <alignment horizontal="center"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0" xfId="52" applyFont="1" applyBorder="1" applyAlignment="1">
      <alignment horizontal="center" vertical="center"/>
    </xf>
    <xf numFmtId="178" fontId="3" fillId="5" borderId="63" xfId="54" applyNumberFormat="1" applyFont="1" applyFill="1" applyBorder="1" applyAlignment="1">
      <alignment vertical="center"/>
    </xf>
    <xf numFmtId="0" fontId="3" fillId="5" borderId="64" xfId="52" applyFont="1" applyFill="1" applyBorder="1" applyAlignment="1">
      <alignment vertical="center" wrapText="1"/>
    </xf>
    <xf numFmtId="0" fontId="4" fillId="0" borderId="33" xfId="52" applyFont="1" applyBorder="1" applyAlignment="1">
      <alignment horizontal="center" vertical="center"/>
    </xf>
    <xf numFmtId="0" fontId="4" fillId="2" borderId="78" xfId="52" applyFont="1" applyFill="1" applyBorder="1" applyAlignment="1">
      <alignment horizontal="center" vertical="center"/>
    </xf>
    <xf numFmtId="0" fontId="4" fillId="5" borderId="66" xfId="52" applyFont="1" applyFill="1" applyBorder="1" applyAlignment="1">
      <alignment vertical="center"/>
    </xf>
    <xf numFmtId="178" fontId="3" fillId="0" borderId="72" xfId="52" applyNumberFormat="1" applyFont="1" applyBorder="1" applyAlignment="1">
      <alignment vertical="center"/>
    </xf>
    <xf numFmtId="178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178" fontId="3" fillId="6" borderId="84" xfId="52" applyNumberFormat="1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85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1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1" xfId="52" applyFont="1" applyBorder="1" applyAlignment="1">
      <alignment horizontal="center" vertical="center"/>
    </xf>
    <xf numFmtId="9" fontId="3" fillId="5" borderId="86" xfId="50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5" borderId="87" xfId="52" applyFont="1" applyFill="1" applyBorder="1" applyAlignment="1">
      <alignment vertical="center"/>
    </xf>
    <xf numFmtId="0" fontId="3" fillId="6" borderId="28" xfId="52" applyFont="1" applyFill="1" applyBorder="1" applyAlignment="1">
      <alignment horizontal="center" vertical="center"/>
    </xf>
    <xf numFmtId="0" fontId="3" fillId="6" borderId="67" xfId="52" applyFont="1" applyFill="1" applyBorder="1" applyAlignment="1">
      <alignment vertical="center"/>
    </xf>
    <xf numFmtId="177" fontId="3" fillId="6" borderId="28" xfId="52" applyNumberFormat="1" applyFont="1" applyFill="1" applyBorder="1" applyAlignment="1">
      <alignment vertical="center"/>
    </xf>
    <xf numFmtId="0" fontId="3" fillId="6" borderId="68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8" fontId="3" fillId="5" borderId="86" xfId="54" applyNumberFormat="1" applyFont="1" applyFill="1" applyBorder="1" applyAlignment="1">
      <alignment vertical="center"/>
    </xf>
    <xf numFmtId="178" fontId="3" fillId="6" borderId="67" xfId="52" applyNumberFormat="1" applyFont="1" applyFill="1" applyBorder="1" applyAlignment="1">
      <alignment vertical="center"/>
    </xf>
    <xf numFmtId="178" fontId="3" fillId="6" borderId="28" xfId="52" applyNumberFormat="1" applyFont="1" applyFill="1" applyBorder="1" applyAlignment="1">
      <alignment vertical="center"/>
    </xf>
    <xf numFmtId="0" fontId="4" fillId="2" borderId="12" xfId="52" applyFont="1" applyFill="1" applyBorder="1" applyAlignment="1">
      <alignment horizontal="center" vertical="center"/>
    </xf>
    <xf numFmtId="177" fontId="4" fillId="5" borderId="75" xfId="54" applyNumberFormat="1" applyFont="1" applyFill="1" applyBorder="1" applyAlignment="1">
      <alignment vertical="center"/>
    </xf>
    <xf numFmtId="177" fontId="4" fillId="0" borderId="12" xfId="52" applyNumberFormat="1" applyFont="1" applyFill="1" applyBorder="1" applyAlignment="1">
      <alignment vertical="center"/>
    </xf>
    <xf numFmtId="0" fontId="11" fillId="5" borderId="76" xfId="52" applyFont="1" applyFill="1" applyBorder="1" applyAlignment="1">
      <alignment vertical="center"/>
    </xf>
    <xf numFmtId="177" fontId="3" fillId="5" borderId="52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9" fontId="3" fillId="5" borderId="59" xfId="50" applyFont="1" applyFill="1" applyBorder="1" applyAlignment="1">
      <alignment horizontal="center" vertical="center"/>
    </xf>
    <xf numFmtId="177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6" borderId="84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0" borderId="88" xfId="52" applyFont="1" applyBorder="1" applyAlignment="1">
      <alignment vertical="center"/>
    </xf>
    <xf numFmtId="0" fontId="3" fillId="0" borderId="89" xfId="52" applyFont="1" applyBorder="1" applyAlignment="1">
      <alignment vertical="center"/>
    </xf>
    <xf numFmtId="0" fontId="3" fillId="0" borderId="90" xfId="52" applyFont="1" applyBorder="1" applyAlignment="1">
      <alignment vertical="center"/>
    </xf>
    <xf numFmtId="0" fontId="3" fillId="7" borderId="91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30"/>
  <sheetViews>
    <sheetView showGridLines="0" tabSelected="1" workbookViewId="0">
      <pane ySplit="8" topLeftCell="A9" activePane="bottomLeft" state="frozen"/>
      <selection/>
      <selection pane="bottomLeft" activeCell="N83" sqref="N83"/>
    </sheetView>
  </sheetViews>
  <sheetFormatPr defaultColWidth="9" defaultRowHeight="11.25"/>
  <cols>
    <col min="1" max="1" width="4.70833333333333" style="5" customWidth="1"/>
    <col min="2" max="2" width="30.7083333333333" style="5" customWidth="1"/>
    <col min="3" max="3" width="14.7083333333333" style="5" customWidth="1"/>
    <col min="4" max="9" width="4.28333333333333" style="5" customWidth="1"/>
    <col min="10" max="11" width="5.28333333333333" style="6" customWidth="1"/>
    <col min="12" max="12" width="5.70833333333333" style="6" customWidth="1"/>
    <col min="13" max="13" width="8.5" style="5" customWidth="1"/>
    <col min="14" max="14" width="10.7083333333333" style="5" customWidth="1"/>
    <col min="15" max="15" width="35.2833333333333" style="5" customWidth="1"/>
    <col min="16" max="16384" width="9.14166666666667" style="5"/>
  </cols>
  <sheetData>
    <row r="1" s="1" customFormat="1" ht="42.7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15" customHeight="1" spans="1:15">
      <c r="A2" s="8" t="s">
        <v>1</v>
      </c>
      <c r="B2" s="8"/>
      <c r="C2" s="9" t="s">
        <v>2</v>
      </c>
      <c r="D2" s="9"/>
      <c r="E2" s="9"/>
      <c r="F2" s="10" t="s">
        <v>3</v>
      </c>
      <c r="G2" s="11"/>
      <c r="H2" s="11"/>
      <c r="I2" s="93" t="s">
        <v>4</v>
      </c>
      <c r="J2" s="93"/>
      <c r="K2" s="94"/>
      <c r="L2" s="95" t="s">
        <v>5</v>
      </c>
      <c r="M2" s="95"/>
      <c r="N2" s="96" t="s">
        <v>6</v>
      </c>
      <c r="O2" s="96"/>
    </row>
    <row r="3" s="2" customFormat="1" ht="15" customHeight="1" spans="1:15">
      <c r="A3" s="8" t="s">
        <v>7</v>
      </c>
      <c r="B3" s="8"/>
      <c r="C3" s="9" t="s">
        <v>8</v>
      </c>
      <c r="D3" s="9"/>
      <c r="E3" s="9"/>
      <c r="F3" s="10" t="s">
        <v>9</v>
      </c>
      <c r="G3" s="11"/>
      <c r="H3" s="11"/>
      <c r="I3" s="93" t="s">
        <v>10</v>
      </c>
      <c r="J3" s="93"/>
      <c r="K3" s="94"/>
      <c r="L3" s="95" t="s">
        <v>11</v>
      </c>
      <c r="M3" s="95"/>
      <c r="N3" s="96" t="s">
        <v>12</v>
      </c>
      <c r="O3" s="96"/>
    </row>
    <row r="4" s="2" customFormat="1" ht="15" customHeight="1" spans="1:15">
      <c r="A4" s="8" t="s">
        <v>13</v>
      </c>
      <c r="B4" s="8"/>
      <c r="C4" s="9" t="s">
        <v>14</v>
      </c>
      <c r="D4" s="9"/>
      <c r="E4" s="9"/>
      <c r="F4" s="12"/>
      <c r="G4" s="11"/>
      <c r="H4" s="13"/>
      <c r="I4" s="13"/>
      <c r="J4" s="13"/>
      <c r="K4" s="13"/>
      <c r="L4" s="95" t="s">
        <v>15</v>
      </c>
      <c r="M4" s="95"/>
      <c r="N4" s="97">
        <v>43044</v>
      </c>
      <c r="O4" s="96"/>
    </row>
    <row r="5" ht="9.95" customHeight="1" spans="1: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ht="48" customHeight="1" spans="1:15">
      <c r="A6" s="15" t="s">
        <v>16</v>
      </c>
      <c r="B6" s="16" t="s">
        <v>17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98"/>
    </row>
    <row r="7" ht="15.95" customHeight="1" spans="1:15">
      <c r="A7" s="17" t="s">
        <v>18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 t="s">
        <v>19</v>
      </c>
      <c r="N7" s="18"/>
      <c r="O7" s="99"/>
    </row>
    <row r="8" ht="15.95" customHeight="1" spans="1:15">
      <c r="A8" s="19" t="s">
        <v>20</v>
      </c>
      <c r="B8" s="20" t="s">
        <v>18</v>
      </c>
      <c r="C8" s="21" t="s">
        <v>21</v>
      </c>
      <c r="D8" s="20"/>
      <c r="E8" s="20"/>
      <c r="F8" s="20"/>
      <c r="G8" s="20"/>
      <c r="H8" s="20"/>
      <c r="I8" s="20"/>
      <c r="J8" s="20" t="s">
        <v>22</v>
      </c>
      <c r="K8" s="20" t="s">
        <v>23</v>
      </c>
      <c r="L8" s="20" t="s">
        <v>24</v>
      </c>
      <c r="M8" s="20" t="s">
        <v>25</v>
      </c>
      <c r="N8" s="20" t="s">
        <v>26</v>
      </c>
      <c r="O8" s="100" t="s">
        <v>27</v>
      </c>
    </row>
    <row r="9" s="3" customFormat="1" ht="15.95" customHeight="1" spans="1:15">
      <c r="A9" s="22" t="s">
        <v>28</v>
      </c>
      <c r="B9" s="23" t="s">
        <v>29</v>
      </c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01"/>
    </row>
    <row r="10" ht="23.25" spans="1:15">
      <c r="A10" s="26" t="s">
        <v>30</v>
      </c>
      <c r="B10" s="27" t="s">
        <v>31</v>
      </c>
      <c r="C10" s="28" t="s">
        <v>32</v>
      </c>
      <c r="D10" s="29">
        <v>11</v>
      </c>
      <c r="E10" s="28" t="s">
        <v>33</v>
      </c>
      <c r="F10" s="29">
        <v>18</v>
      </c>
      <c r="G10" s="28" t="s">
        <v>34</v>
      </c>
      <c r="H10" s="29">
        <v>1</v>
      </c>
      <c r="I10" s="28" t="s">
        <v>35</v>
      </c>
      <c r="J10" s="102">
        <v>1</v>
      </c>
      <c r="K10" s="103">
        <v>1</v>
      </c>
      <c r="L10" s="104" t="s">
        <v>36</v>
      </c>
      <c r="M10" s="105">
        <v>1000</v>
      </c>
      <c r="N10" s="106">
        <f>J10*K10*M10</f>
        <v>1000</v>
      </c>
      <c r="O10" s="107" t="s">
        <v>37</v>
      </c>
    </row>
    <row r="11" ht="15.95" customHeight="1" spans="1:15">
      <c r="A11" s="30"/>
      <c r="B11" s="31"/>
      <c r="C11" s="32" t="s">
        <v>38</v>
      </c>
      <c r="D11" s="33"/>
      <c r="E11" s="32" t="s">
        <v>33</v>
      </c>
      <c r="F11" s="33"/>
      <c r="G11" s="32" t="s">
        <v>34</v>
      </c>
      <c r="H11" s="33"/>
      <c r="I11" s="32" t="s">
        <v>35</v>
      </c>
      <c r="J11" s="108"/>
      <c r="K11" s="32"/>
      <c r="L11" s="109" t="s">
        <v>36</v>
      </c>
      <c r="M11" s="110"/>
      <c r="N11" s="111"/>
      <c r="O11" s="112"/>
    </row>
    <row r="12" ht="15.95" customHeight="1" spans="1:15">
      <c r="A12" s="30"/>
      <c r="B12" s="31"/>
      <c r="C12" s="32" t="s">
        <v>32</v>
      </c>
      <c r="D12" s="33"/>
      <c r="E12" s="32" t="s">
        <v>33</v>
      </c>
      <c r="F12" s="33"/>
      <c r="G12" s="32" t="s">
        <v>34</v>
      </c>
      <c r="H12" s="33"/>
      <c r="I12" s="32" t="s">
        <v>35</v>
      </c>
      <c r="J12" s="108"/>
      <c r="K12" s="32"/>
      <c r="L12" s="109" t="s">
        <v>36</v>
      </c>
      <c r="M12" s="110"/>
      <c r="N12" s="111"/>
      <c r="O12" s="112"/>
    </row>
    <row r="13" ht="15.95" customHeight="1" spans="1:15">
      <c r="A13" s="30"/>
      <c r="B13" s="31"/>
      <c r="C13" s="32" t="s">
        <v>38</v>
      </c>
      <c r="D13" s="33"/>
      <c r="E13" s="32" t="s">
        <v>33</v>
      </c>
      <c r="F13" s="33"/>
      <c r="G13" s="32" t="s">
        <v>34</v>
      </c>
      <c r="H13" s="33"/>
      <c r="I13" s="32" t="s">
        <v>35</v>
      </c>
      <c r="J13" s="108"/>
      <c r="K13" s="32"/>
      <c r="L13" s="109" t="s">
        <v>36</v>
      </c>
      <c r="M13" s="110"/>
      <c r="N13" s="111"/>
      <c r="O13" s="112"/>
    </row>
    <row r="14" ht="15.95" customHeight="1" spans="1:15">
      <c r="A14" s="30"/>
      <c r="B14" s="31"/>
      <c r="C14" s="32" t="s">
        <v>39</v>
      </c>
      <c r="D14" s="33"/>
      <c r="E14" s="32" t="s">
        <v>33</v>
      </c>
      <c r="F14" s="33"/>
      <c r="G14" s="32" t="s">
        <v>34</v>
      </c>
      <c r="H14" s="33"/>
      <c r="I14" s="32" t="s">
        <v>35</v>
      </c>
      <c r="J14" s="108"/>
      <c r="K14" s="32"/>
      <c r="L14" s="109" t="s">
        <v>36</v>
      </c>
      <c r="M14" s="110"/>
      <c r="N14" s="111"/>
      <c r="O14" s="112"/>
    </row>
    <row r="15" ht="15.95" customHeight="1" spans="1:15">
      <c r="A15" s="30" t="s">
        <v>40</v>
      </c>
      <c r="B15" s="34" t="s">
        <v>41</v>
      </c>
      <c r="C15" s="32" t="s">
        <v>32</v>
      </c>
      <c r="D15" s="33"/>
      <c r="E15" s="32" t="s">
        <v>33</v>
      </c>
      <c r="F15" s="33"/>
      <c r="G15" s="32" t="s">
        <v>34</v>
      </c>
      <c r="H15" s="33"/>
      <c r="I15" s="32" t="s">
        <v>35</v>
      </c>
      <c r="J15" s="108"/>
      <c r="K15" s="32"/>
      <c r="L15" s="109" t="s">
        <v>36</v>
      </c>
      <c r="M15" s="110"/>
      <c r="N15" s="111"/>
      <c r="O15" s="112"/>
    </row>
    <row r="16" ht="15.95" customHeight="1" spans="1:15">
      <c r="A16" s="30"/>
      <c r="B16" s="34"/>
      <c r="C16" s="32" t="s">
        <v>38</v>
      </c>
      <c r="D16" s="33"/>
      <c r="E16" s="32" t="s">
        <v>33</v>
      </c>
      <c r="F16" s="33"/>
      <c r="G16" s="32" t="s">
        <v>34</v>
      </c>
      <c r="H16" s="33"/>
      <c r="I16" s="32" t="s">
        <v>35</v>
      </c>
      <c r="J16" s="108"/>
      <c r="K16" s="32"/>
      <c r="L16" s="109" t="s">
        <v>36</v>
      </c>
      <c r="M16" s="110"/>
      <c r="N16" s="111"/>
      <c r="O16" s="112"/>
    </row>
    <row r="17" ht="15.95" customHeight="1" spans="1:15">
      <c r="A17" s="30" t="s">
        <v>42</v>
      </c>
      <c r="B17" s="34" t="s">
        <v>43</v>
      </c>
      <c r="C17" s="32" t="s">
        <v>32</v>
      </c>
      <c r="D17" s="33"/>
      <c r="E17" s="32" t="s">
        <v>33</v>
      </c>
      <c r="F17" s="33"/>
      <c r="G17" s="32" t="s">
        <v>34</v>
      </c>
      <c r="H17" s="33"/>
      <c r="I17" s="32" t="s">
        <v>35</v>
      </c>
      <c r="J17" s="108"/>
      <c r="K17" s="32"/>
      <c r="L17" s="109" t="s">
        <v>36</v>
      </c>
      <c r="M17" s="110"/>
      <c r="N17" s="111"/>
      <c r="O17" s="112"/>
    </row>
    <row r="18" ht="15.95" customHeight="1" spans="1:15">
      <c r="A18" s="30"/>
      <c r="B18" s="34"/>
      <c r="C18" s="32" t="s">
        <v>38</v>
      </c>
      <c r="D18" s="33"/>
      <c r="E18" s="32" t="s">
        <v>33</v>
      </c>
      <c r="F18" s="33"/>
      <c r="G18" s="32" t="s">
        <v>34</v>
      </c>
      <c r="H18" s="33"/>
      <c r="I18" s="32" t="s">
        <v>35</v>
      </c>
      <c r="J18" s="108"/>
      <c r="K18" s="32"/>
      <c r="L18" s="109" t="s">
        <v>36</v>
      </c>
      <c r="M18" s="110"/>
      <c r="N18" s="111"/>
      <c r="O18" s="112"/>
    </row>
    <row r="19" ht="15.95" customHeight="1" spans="1:15">
      <c r="A19" s="30" t="s">
        <v>44</v>
      </c>
      <c r="B19" s="34" t="s">
        <v>45</v>
      </c>
      <c r="C19" s="32" t="s">
        <v>32</v>
      </c>
      <c r="D19" s="33"/>
      <c r="E19" s="32" t="s">
        <v>33</v>
      </c>
      <c r="F19" s="33"/>
      <c r="G19" s="32" t="s">
        <v>34</v>
      </c>
      <c r="H19" s="33"/>
      <c r="I19" s="32" t="s">
        <v>35</v>
      </c>
      <c r="J19" s="108"/>
      <c r="K19" s="32"/>
      <c r="L19" s="109" t="s">
        <v>36</v>
      </c>
      <c r="M19" s="110"/>
      <c r="N19" s="111"/>
      <c r="O19" s="112"/>
    </row>
    <row r="20" ht="15.95" customHeight="1" spans="1:15">
      <c r="A20" s="30"/>
      <c r="B20" s="34"/>
      <c r="C20" s="32" t="s">
        <v>38</v>
      </c>
      <c r="D20" s="33"/>
      <c r="E20" s="32" t="s">
        <v>33</v>
      </c>
      <c r="F20" s="33"/>
      <c r="G20" s="32" t="s">
        <v>34</v>
      </c>
      <c r="H20" s="33"/>
      <c r="I20" s="32" t="s">
        <v>35</v>
      </c>
      <c r="J20" s="108"/>
      <c r="K20" s="32"/>
      <c r="L20" s="109" t="s">
        <v>36</v>
      </c>
      <c r="M20" s="110"/>
      <c r="N20" s="111"/>
      <c r="O20" s="112"/>
    </row>
    <row r="21" ht="33.75" spans="1:15">
      <c r="A21" s="30" t="s">
        <v>46</v>
      </c>
      <c r="B21" s="35" t="s">
        <v>47</v>
      </c>
      <c r="C21" s="36" t="s">
        <v>48</v>
      </c>
      <c r="D21" s="36"/>
      <c r="E21" s="36"/>
      <c r="F21" s="36"/>
      <c r="G21" s="36"/>
      <c r="H21" s="36"/>
      <c r="I21" s="36"/>
      <c r="J21" s="113">
        <v>1</v>
      </c>
      <c r="K21" s="113">
        <v>0.5</v>
      </c>
      <c r="L21" s="114" t="s">
        <v>49</v>
      </c>
      <c r="M21" s="115">
        <f>N21/K21</f>
        <v>17000</v>
      </c>
      <c r="N21" s="116">
        <v>8500</v>
      </c>
      <c r="O21" s="117" t="s">
        <v>50</v>
      </c>
    </row>
    <row r="22" ht="18" customHeight="1" spans="1:15">
      <c r="A22" s="30"/>
      <c r="B22" s="35" t="s">
        <v>51</v>
      </c>
      <c r="C22" s="37" t="s">
        <v>52</v>
      </c>
      <c r="D22" s="37"/>
      <c r="E22" s="37"/>
      <c r="F22" s="37"/>
      <c r="G22" s="37"/>
      <c r="H22" s="37"/>
      <c r="I22" s="37"/>
      <c r="J22" s="113">
        <v>1</v>
      </c>
      <c r="K22" s="113">
        <v>0.5</v>
      </c>
      <c r="L22" s="114" t="s">
        <v>53</v>
      </c>
      <c r="M22" s="115"/>
      <c r="N22" s="118"/>
      <c r="O22" s="119" t="s">
        <v>54</v>
      </c>
    </row>
    <row r="23" ht="15.95" customHeight="1" spans="1:15">
      <c r="A23" s="30"/>
      <c r="B23" s="35" t="s">
        <v>55</v>
      </c>
      <c r="C23" s="37"/>
      <c r="D23" s="37"/>
      <c r="E23" s="37"/>
      <c r="F23" s="37"/>
      <c r="G23" s="37"/>
      <c r="H23" s="37"/>
      <c r="I23" s="37"/>
      <c r="J23" s="113"/>
      <c r="K23" s="113"/>
      <c r="L23" s="114" t="s">
        <v>56</v>
      </c>
      <c r="M23" s="115"/>
      <c r="N23" s="118"/>
      <c r="O23" s="119" t="s">
        <v>57</v>
      </c>
    </row>
    <row r="24" ht="45" customHeight="1" spans="1:15">
      <c r="A24" s="30"/>
      <c r="B24" s="35" t="s">
        <v>58</v>
      </c>
      <c r="C24" s="37" t="s">
        <v>59</v>
      </c>
      <c r="D24" s="37"/>
      <c r="E24" s="37"/>
      <c r="F24" s="37"/>
      <c r="G24" s="37"/>
      <c r="H24" s="37"/>
      <c r="I24" s="37"/>
      <c r="J24" s="113">
        <v>7</v>
      </c>
      <c r="K24" s="113">
        <v>0.5</v>
      </c>
      <c r="L24" s="114" t="s">
        <v>60</v>
      </c>
      <c r="M24" s="115">
        <f>3500/13/0.5</f>
        <v>538.461538461538</v>
      </c>
      <c r="N24" s="116">
        <v>3500</v>
      </c>
      <c r="O24" s="117" t="s">
        <v>61</v>
      </c>
    </row>
    <row r="25" ht="15.95" customHeight="1" spans="1:15">
      <c r="A25" s="30"/>
      <c r="B25" s="38" t="s">
        <v>62</v>
      </c>
      <c r="C25" s="37" t="s">
        <v>63</v>
      </c>
      <c r="D25" s="37"/>
      <c r="E25" s="37"/>
      <c r="F25" s="37"/>
      <c r="G25" s="37"/>
      <c r="H25" s="37"/>
      <c r="I25" s="37"/>
      <c r="J25" s="113"/>
      <c r="K25" s="113"/>
      <c r="L25" s="114" t="s">
        <v>53</v>
      </c>
      <c r="M25" s="120"/>
      <c r="N25" s="121"/>
      <c r="O25" s="122"/>
    </row>
    <row r="26" ht="15.95" customHeight="1" spans="1:15">
      <c r="A26" s="30"/>
      <c r="B26" s="38" t="s">
        <v>64</v>
      </c>
      <c r="C26" s="37" t="s">
        <v>65</v>
      </c>
      <c r="D26" s="37"/>
      <c r="E26" s="37"/>
      <c r="F26" s="37"/>
      <c r="G26" s="37"/>
      <c r="H26" s="37"/>
      <c r="I26" s="37"/>
      <c r="J26" s="33"/>
      <c r="K26" s="33"/>
      <c r="L26" s="123"/>
      <c r="M26" s="110"/>
      <c r="N26" s="111"/>
      <c r="O26" s="124"/>
    </row>
    <row r="27" ht="15.95" customHeight="1" spans="1:15">
      <c r="A27" s="30" t="s">
        <v>66</v>
      </c>
      <c r="B27" s="35" t="s">
        <v>67</v>
      </c>
      <c r="C27" s="36" t="s">
        <v>68</v>
      </c>
      <c r="D27" s="36"/>
      <c r="E27" s="36"/>
      <c r="F27" s="36"/>
      <c r="G27" s="36"/>
      <c r="H27" s="36"/>
      <c r="I27" s="36"/>
      <c r="J27" s="33"/>
      <c r="K27" s="33"/>
      <c r="L27" s="123" t="s">
        <v>49</v>
      </c>
      <c r="M27" s="110"/>
      <c r="N27" s="111"/>
      <c r="O27" s="124"/>
    </row>
    <row r="28" ht="15.95" customHeight="1" spans="1:15">
      <c r="A28" s="30"/>
      <c r="B28" s="35" t="s">
        <v>51</v>
      </c>
      <c r="C28" s="37" t="s">
        <v>52</v>
      </c>
      <c r="D28" s="37"/>
      <c r="E28" s="37"/>
      <c r="F28" s="37"/>
      <c r="G28" s="37"/>
      <c r="H28" s="37"/>
      <c r="I28" s="37"/>
      <c r="J28" s="33"/>
      <c r="K28" s="33"/>
      <c r="L28" s="123" t="s">
        <v>53</v>
      </c>
      <c r="M28" s="110"/>
      <c r="N28" s="111"/>
      <c r="O28" s="124"/>
    </row>
    <row r="29" ht="15.95" customHeight="1" spans="1:15">
      <c r="A29" s="30"/>
      <c r="B29" s="35" t="s">
        <v>55</v>
      </c>
      <c r="C29" s="37"/>
      <c r="D29" s="37"/>
      <c r="E29" s="37"/>
      <c r="F29" s="37"/>
      <c r="G29" s="37"/>
      <c r="H29" s="37"/>
      <c r="I29" s="37"/>
      <c r="J29" s="33"/>
      <c r="K29" s="33"/>
      <c r="L29" s="123" t="s">
        <v>56</v>
      </c>
      <c r="M29" s="110"/>
      <c r="N29" s="111"/>
      <c r="O29" s="124"/>
    </row>
    <row r="30" ht="15.95" customHeight="1" spans="1:15">
      <c r="A30" s="30"/>
      <c r="B30" s="35" t="s">
        <v>58</v>
      </c>
      <c r="C30" s="37" t="s">
        <v>69</v>
      </c>
      <c r="D30" s="37"/>
      <c r="E30" s="37"/>
      <c r="F30" s="37"/>
      <c r="G30" s="37"/>
      <c r="H30" s="37"/>
      <c r="I30" s="37"/>
      <c r="J30" s="33"/>
      <c r="K30" s="33"/>
      <c r="L30" s="123" t="s">
        <v>70</v>
      </c>
      <c r="M30" s="110"/>
      <c r="N30" s="111"/>
      <c r="O30" s="124"/>
    </row>
    <row r="31" ht="15.95" customHeight="1" spans="1:15">
      <c r="A31" s="30"/>
      <c r="B31" s="38" t="s">
        <v>62</v>
      </c>
      <c r="C31" s="37" t="s">
        <v>63</v>
      </c>
      <c r="D31" s="37"/>
      <c r="E31" s="37"/>
      <c r="F31" s="37"/>
      <c r="G31" s="37"/>
      <c r="H31" s="37"/>
      <c r="I31" s="37"/>
      <c r="J31" s="33"/>
      <c r="K31" s="33"/>
      <c r="L31" s="123" t="s">
        <v>53</v>
      </c>
      <c r="M31" s="110"/>
      <c r="N31" s="111"/>
      <c r="O31" s="124"/>
    </row>
    <row r="32" ht="15.95" customHeight="1" spans="1:15">
      <c r="A32" s="39"/>
      <c r="B32" s="40" t="s">
        <v>64</v>
      </c>
      <c r="C32" s="41" t="s">
        <v>65</v>
      </c>
      <c r="D32" s="41"/>
      <c r="E32" s="41"/>
      <c r="F32" s="41"/>
      <c r="G32" s="41"/>
      <c r="H32" s="41"/>
      <c r="I32" s="41"/>
      <c r="J32" s="125"/>
      <c r="K32" s="125"/>
      <c r="L32" s="126"/>
      <c r="M32" s="127"/>
      <c r="N32" s="128"/>
      <c r="O32" s="129"/>
    </row>
    <row r="33" ht="15.95" customHeight="1" spans="1:15">
      <c r="A33" s="42" t="s">
        <v>71</v>
      </c>
      <c r="B33" s="43"/>
      <c r="C33" s="43"/>
      <c r="D33" s="43"/>
      <c r="E33" s="43"/>
      <c r="F33" s="43"/>
      <c r="G33" s="43"/>
      <c r="H33" s="43"/>
      <c r="I33" s="43"/>
      <c r="J33" s="130"/>
      <c r="K33" s="130"/>
      <c r="L33" s="130"/>
      <c r="M33" s="131"/>
      <c r="N33" s="132">
        <f>SUM(N10:N32)</f>
        <v>13000</v>
      </c>
      <c r="O33" s="133"/>
    </row>
    <row r="34" ht="15.95" customHeight="1" spans="1:15">
      <c r="A34" s="44" t="s">
        <v>20</v>
      </c>
      <c r="B34" s="45" t="s">
        <v>18</v>
      </c>
      <c r="C34" s="46" t="s">
        <v>21</v>
      </c>
      <c r="D34" s="45"/>
      <c r="E34" s="45"/>
      <c r="F34" s="45"/>
      <c r="G34" s="45"/>
      <c r="H34" s="45"/>
      <c r="I34" s="45"/>
      <c r="J34" s="45" t="s">
        <v>72</v>
      </c>
      <c r="K34" s="45" t="s">
        <v>73</v>
      </c>
      <c r="L34" s="134" t="s">
        <v>24</v>
      </c>
      <c r="M34" s="135" t="s">
        <v>25</v>
      </c>
      <c r="N34" s="45" t="s">
        <v>74</v>
      </c>
      <c r="O34" s="136" t="s">
        <v>27</v>
      </c>
    </row>
    <row r="35" ht="15.95" customHeight="1" spans="1:15">
      <c r="A35" s="47" t="s">
        <v>75</v>
      </c>
      <c r="B35" s="48" t="s">
        <v>76</v>
      </c>
      <c r="C35" s="48"/>
      <c r="D35" s="48"/>
      <c r="E35" s="48"/>
      <c r="F35" s="48"/>
      <c r="G35" s="48"/>
      <c r="H35" s="48"/>
      <c r="I35" s="48"/>
      <c r="J35" s="137"/>
      <c r="K35" s="137"/>
      <c r="L35" s="137"/>
      <c r="M35" s="138"/>
      <c r="N35" s="48"/>
      <c r="O35" s="139"/>
    </row>
    <row r="36" ht="21" customHeight="1" spans="1:15">
      <c r="A36" s="49" t="s">
        <v>77</v>
      </c>
      <c r="B36" s="50" t="s">
        <v>78</v>
      </c>
      <c r="C36" s="51" t="s">
        <v>79</v>
      </c>
      <c r="D36" s="52">
        <v>11</v>
      </c>
      <c r="E36" s="53" t="s">
        <v>33</v>
      </c>
      <c r="F36" s="54">
        <v>18</v>
      </c>
      <c r="G36" s="53" t="s">
        <v>34</v>
      </c>
      <c r="H36" s="29" t="s">
        <v>35</v>
      </c>
      <c r="I36" s="53" t="s">
        <v>80</v>
      </c>
      <c r="J36" s="140">
        <v>1</v>
      </c>
      <c r="K36" s="140">
        <v>1</v>
      </c>
      <c r="L36" s="141" t="s">
        <v>81</v>
      </c>
      <c r="M36" s="142">
        <v>296.7</v>
      </c>
      <c r="N36" s="143">
        <f>J36*K36*M36</f>
        <v>296.7</v>
      </c>
      <c r="O36" s="144"/>
    </row>
    <row r="37" ht="19" customHeight="1" spans="1:15">
      <c r="A37" s="55" t="s">
        <v>82</v>
      </c>
      <c r="B37" s="56" t="s">
        <v>78</v>
      </c>
      <c r="C37" s="57" t="s">
        <v>83</v>
      </c>
      <c r="D37" s="52"/>
      <c r="E37" s="58" t="s">
        <v>33</v>
      </c>
      <c r="F37" s="59"/>
      <c r="G37" s="58" t="s">
        <v>34</v>
      </c>
      <c r="H37" s="60"/>
      <c r="I37" s="58" t="s">
        <v>80</v>
      </c>
      <c r="J37" s="145"/>
      <c r="K37" s="145"/>
      <c r="L37" s="146" t="s">
        <v>81</v>
      </c>
      <c r="M37" s="147"/>
      <c r="N37" s="148"/>
      <c r="O37" s="149"/>
    </row>
    <row r="38" ht="15.95" customHeight="1" spans="1:15">
      <c r="A38" s="61" t="s">
        <v>71</v>
      </c>
      <c r="B38" s="62"/>
      <c r="C38" s="62"/>
      <c r="D38" s="62"/>
      <c r="E38" s="62"/>
      <c r="F38" s="62"/>
      <c r="G38" s="62"/>
      <c r="H38" s="62"/>
      <c r="I38" s="62"/>
      <c r="J38" s="150"/>
      <c r="K38" s="150"/>
      <c r="L38" s="150"/>
      <c r="M38" s="151"/>
      <c r="N38" s="152">
        <f>SUM(N36:N37)</f>
        <v>296.7</v>
      </c>
      <c r="O38" s="153"/>
    </row>
    <row r="39" ht="15.95" customHeight="1" spans="1:15">
      <c r="A39" s="63" t="s">
        <v>20</v>
      </c>
      <c r="B39" s="18" t="s">
        <v>18</v>
      </c>
      <c r="C39" s="64" t="s">
        <v>21</v>
      </c>
      <c r="D39" s="18"/>
      <c r="E39" s="18"/>
      <c r="F39" s="18"/>
      <c r="G39" s="18"/>
      <c r="H39" s="18"/>
      <c r="I39" s="18"/>
      <c r="J39" s="18" t="s">
        <v>72</v>
      </c>
      <c r="K39" s="18" t="s">
        <v>84</v>
      </c>
      <c r="L39" s="154" t="s">
        <v>24</v>
      </c>
      <c r="M39" s="155" t="s">
        <v>25</v>
      </c>
      <c r="N39" s="18" t="s">
        <v>74</v>
      </c>
      <c r="O39" s="156" t="s">
        <v>27</v>
      </c>
    </row>
    <row r="40" ht="15.95" customHeight="1" spans="1:15">
      <c r="A40" s="65" t="s">
        <v>85</v>
      </c>
      <c r="B40" s="66" t="s">
        <v>86</v>
      </c>
      <c r="C40" s="66"/>
      <c r="D40" s="66"/>
      <c r="E40" s="66"/>
      <c r="F40" s="66"/>
      <c r="G40" s="66"/>
      <c r="H40" s="66"/>
      <c r="I40" s="66"/>
      <c r="J40" s="157"/>
      <c r="K40" s="157"/>
      <c r="L40" s="157"/>
      <c r="M40" s="158"/>
      <c r="N40" s="66"/>
      <c r="O40" s="159"/>
    </row>
    <row r="41" ht="15.95" customHeight="1" spans="1:15">
      <c r="A41" s="67" t="s">
        <v>87</v>
      </c>
      <c r="B41" s="68"/>
      <c r="C41" s="69" t="s">
        <v>88</v>
      </c>
      <c r="D41" s="70"/>
      <c r="E41" s="70"/>
      <c r="F41" s="70"/>
      <c r="G41" s="70"/>
      <c r="H41" s="70"/>
      <c r="I41" s="160"/>
      <c r="J41" s="161">
        <v>1</v>
      </c>
      <c r="K41" s="161">
        <v>2</v>
      </c>
      <c r="L41" s="114" t="s">
        <v>89</v>
      </c>
      <c r="M41" s="115">
        <v>300</v>
      </c>
      <c r="N41" s="116">
        <f>J41*K41*M41</f>
        <v>600</v>
      </c>
      <c r="O41" s="117" t="s">
        <v>90</v>
      </c>
    </row>
    <row r="42" ht="15.95" customHeight="1" spans="1:15">
      <c r="A42" s="67"/>
      <c r="B42" s="68"/>
      <c r="C42" s="69" t="s">
        <v>88</v>
      </c>
      <c r="D42" s="70"/>
      <c r="E42" s="70"/>
      <c r="F42" s="70"/>
      <c r="G42" s="70"/>
      <c r="H42" s="70"/>
      <c r="I42" s="160"/>
      <c r="J42" s="161">
        <v>3</v>
      </c>
      <c r="K42" s="161">
        <v>1</v>
      </c>
      <c r="L42" s="114" t="s">
        <v>89</v>
      </c>
      <c r="M42" s="115">
        <v>260</v>
      </c>
      <c r="N42" s="116">
        <f>J42*K42*M42</f>
        <v>780</v>
      </c>
      <c r="O42" s="119" t="s">
        <v>91</v>
      </c>
    </row>
    <row r="43" ht="15.95" customHeight="1" spans="1:15">
      <c r="A43" s="67"/>
      <c r="B43" s="68"/>
      <c r="C43" s="69" t="s">
        <v>88</v>
      </c>
      <c r="D43" s="70"/>
      <c r="E43" s="70"/>
      <c r="F43" s="70"/>
      <c r="G43" s="70"/>
      <c r="H43" s="70"/>
      <c r="I43" s="160"/>
      <c r="J43" s="161">
        <v>1</v>
      </c>
      <c r="K43" s="161">
        <v>2</v>
      </c>
      <c r="L43" s="114" t="s">
        <v>89</v>
      </c>
      <c r="M43" s="115">
        <v>350</v>
      </c>
      <c r="N43" s="116">
        <f>J43*K43*M43</f>
        <v>700</v>
      </c>
      <c r="O43" s="119" t="s">
        <v>92</v>
      </c>
    </row>
    <row r="44" ht="15.95" customHeight="1" spans="1:15">
      <c r="A44" s="67"/>
      <c r="B44" s="68"/>
      <c r="C44" s="69" t="s">
        <v>93</v>
      </c>
      <c r="D44" s="70"/>
      <c r="E44" s="70"/>
      <c r="F44" s="70"/>
      <c r="G44" s="70"/>
      <c r="H44" s="70"/>
      <c r="I44" s="160"/>
      <c r="J44" s="162"/>
      <c r="K44" s="162"/>
      <c r="L44" s="114" t="s">
        <v>89</v>
      </c>
      <c r="M44" s="110"/>
      <c r="N44" s="111"/>
      <c r="O44" s="124"/>
    </row>
    <row r="45" ht="15.95" customHeight="1" spans="1:15">
      <c r="A45" s="67"/>
      <c r="B45" s="68"/>
      <c r="C45" s="69" t="s">
        <v>94</v>
      </c>
      <c r="D45" s="70"/>
      <c r="E45" s="70"/>
      <c r="F45" s="70"/>
      <c r="G45" s="70"/>
      <c r="H45" s="70"/>
      <c r="I45" s="160"/>
      <c r="J45" s="162"/>
      <c r="K45" s="162"/>
      <c r="L45" s="114" t="s">
        <v>89</v>
      </c>
      <c r="M45" s="110"/>
      <c r="N45" s="111"/>
      <c r="O45" s="124"/>
    </row>
    <row r="46" ht="15.95" customHeight="1" spans="1:15">
      <c r="A46" s="71"/>
      <c r="B46" s="72"/>
      <c r="C46" s="73" t="s">
        <v>95</v>
      </c>
      <c r="D46" s="74"/>
      <c r="E46" s="74"/>
      <c r="F46" s="74"/>
      <c r="G46" s="74"/>
      <c r="H46" s="74"/>
      <c r="I46" s="163"/>
      <c r="J46" s="164"/>
      <c r="K46" s="165"/>
      <c r="L46" s="166" t="s">
        <v>89</v>
      </c>
      <c r="M46" s="167"/>
      <c r="N46" s="168"/>
      <c r="O46" s="169"/>
    </row>
    <row r="47" ht="15.95" customHeight="1" spans="1:15">
      <c r="A47" s="75" t="s">
        <v>96</v>
      </c>
      <c r="B47" s="76" t="s">
        <v>97</v>
      </c>
      <c r="C47" s="77" t="s">
        <v>98</v>
      </c>
      <c r="D47" s="77"/>
      <c r="E47" s="77"/>
      <c r="F47" s="77"/>
      <c r="G47" s="77"/>
      <c r="H47" s="78"/>
      <c r="I47" s="28" t="s">
        <v>99</v>
      </c>
      <c r="J47" s="170"/>
      <c r="K47" s="170"/>
      <c r="L47" s="171" t="s">
        <v>100</v>
      </c>
      <c r="M47" s="172"/>
      <c r="N47" s="173"/>
      <c r="O47" s="174"/>
    </row>
    <row r="48" ht="15.95" customHeight="1" spans="1:15">
      <c r="A48" s="55"/>
      <c r="B48" s="79"/>
      <c r="C48" s="77" t="s">
        <v>98</v>
      </c>
      <c r="D48" s="77"/>
      <c r="E48" s="77"/>
      <c r="F48" s="77"/>
      <c r="G48" s="77"/>
      <c r="H48" s="78"/>
      <c r="I48" s="32" t="s">
        <v>99</v>
      </c>
      <c r="J48" s="162"/>
      <c r="K48" s="162"/>
      <c r="L48" s="114" t="s">
        <v>100</v>
      </c>
      <c r="M48" s="110"/>
      <c r="N48" s="111"/>
      <c r="O48" s="124"/>
    </row>
    <row r="49" ht="15.95" customHeight="1" spans="1:15">
      <c r="A49" s="80"/>
      <c r="B49" s="56"/>
      <c r="C49" s="81" t="s">
        <v>98</v>
      </c>
      <c r="D49" s="81"/>
      <c r="E49" s="81"/>
      <c r="F49" s="81"/>
      <c r="G49" s="81"/>
      <c r="H49" s="78"/>
      <c r="I49" s="58" t="s">
        <v>99</v>
      </c>
      <c r="J49" s="164"/>
      <c r="K49" s="164"/>
      <c r="L49" s="166" t="s">
        <v>100</v>
      </c>
      <c r="M49" s="175"/>
      <c r="N49" s="176"/>
      <c r="O49" s="177"/>
    </row>
    <row r="50" ht="15.95" customHeight="1" spans="1:15">
      <c r="A50" s="61" t="s">
        <v>71</v>
      </c>
      <c r="B50" s="62"/>
      <c r="C50" s="62"/>
      <c r="D50" s="62"/>
      <c r="E50" s="62"/>
      <c r="F50" s="62"/>
      <c r="G50" s="62"/>
      <c r="H50" s="62"/>
      <c r="I50" s="62"/>
      <c r="J50" s="178"/>
      <c r="K50" s="178"/>
      <c r="L50" s="178"/>
      <c r="M50" s="179"/>
      <c r="N50" s="180">
        <f>SUM(N41:N49)</f>
        <v>2080</v>
      </c>
      <c r="O50" s="181"/>
    </row>
    <row r="51" ht="15.95" customHeight="1" spans="1:15">
      <c r="A51" s="63" t="s">
        <v>20</v>
      </c>
      <c r="B51" s="18" t="s">
        <v>18</v>
      </c>
      <c r="C51" s="64" t="s">
        <v>21</v>
      </c>
      <c r="D51" s="18"/>
      <c r="E51" s="18"/>
      <c r="F51" s="18"/>
      <c r="G51" s="18"/>
      <c r="H51" s="18"/>
      <c r="I51" s="18"/>
      <c r="J51" s="154" t="s">
        <v>22</v>
      </c>
      <c r="K51" s="64"/>
      <c r="L51" s="154" t="s">
        <v>24</v>
      </c>
      <c r="M51" s="155" t="s">
        <v>25</v>
      </c>
      <c r="N51" s="18" t="s">
        <v>74</v>
      </c>
      <c r="O51" s="156" t="s">
        <v>27</v>
      </c>
    </row>
    <row r="52" ht="15.95" customHeight="1" spans="1:15">
      <c r="A52" s="65" t="s">
        <v>101</v>
      </c>
      <c r="B52" s="66" t="s">
        <v>102</v>
      </c>
      <c r="C52" s="66"/>
      <c r="D52" s="66"/>
      <c r="E52" s="66"/>
      <c r="F52" s="66"/>
      <c r="G52" s="66"/>
      <c r="H52" s="66"/>
      <c r="I52" s="66"/>
      <c r="J52" s="157"/>
      <c r="K52" s="157"/>
      <c r="L52" s="157"/>
      <c r="M52" s="158"/>
      <c r="N52" s="66"/>
      <c r="O52" s="159"/>
    </row>
    <row r="53" ht="15.95" customHeight="1" spans="1:15">
      <c r="A53" s="82" t="s">
        <v>103</v>
      </c>
      <c r="B53" s="76" t="s">
        <v>104</v>
      </c>
      <c r="C53" s="83" t="s">
        <v>105</v>
      </c>
      <c r="D53" s="84"/>
      <c r="E53" s="84"/>
      <c r="F53" s="84"/>
      <c r="G53" s="84"/>
      <c r="H53" s="84"/>
      <c r="I53" s="182"/>
      <c r="J53" s="183"/>
      <c r="K53" s="184"/>
      <c r="L53" s="185" t="s">
        <v>81</v>
      </c>
      <c r="M53" s="142"/>
      <c r="N53" s="186"/>
      <c r="O53" s="174"/>
    </row>
    <row r="54" ht="15.95" customHeight="1" spans="1:15">
      <c r="A54" s="85" t="s">
        <v>106</v>
      </c>
      <c r="B54" s="86" t="s">
        <v>107</v>
      </c>
      <c r="C54" s="87" t="s">
        <v>108</v>
      </c>
      <c r="D54" s="88"/>
      <c r="E54" s="88"/>
      <c r="F54" s="88"/>
      <c r="G54" s="88"/>
      <c r="H54" s="88"/>
      <c r="I54" s="187"/>
      <c r="J54" s="188"/>
      <c r="K54" s="189"/>
      <c r="L54" s="114" t="s">
        <v>81</v>
      </c>
      <c r="M54" s="110"/>
      <c r="N54" s="190"/>
      <c r="O54" s="124"/>
    </row>
    <row r="55" ht="15.95" customHeight="1" spans="1:15">
      <c r="A55" s="85" t="s">
        <v>109</v>
      </c>
      <c r="B55" s="86" t="s">
        <v>110</v>
      </c>
      <c r="C55" s="87" t="s">
        <v>111</v>
      </c>
      <c r="D55" s="88"/>
      <c r="E55" s="88"/>
      <c r="F55" s="88"/>
      <c r="G55" s="88"/>
      <c r="H55" s="88"/>
      <c r="I55" s="187"/>
      <c r="J55" s="188"/>
      <c r="K55" s="189"/>
      <c r="L55" s="114" t="s">
        <v>81</v>
      </c>
      <c r="M55" s="110"/>
      <c r="N55" s="190"/>
      <c r="O55" s="124"/>
    </row>
    <row r="56" ht="25" customHeight="1" spans="1:15">
      <c r="A56" s="85" t="s">
        <v>112</v>
      </c>
      <c r="B56" s="86" t="s">
        <v>113</v>
      </c>
      <c r="C56" s="87" t="s">
        <v>114</v>
      </c>
      <c r="D56" s="88"/>
      <c r="E56" s="88"/>
      <c r="F56" s="88"/>
      <c r="G56" s="88"/>
      <c r="H56" s="88"/>
      <c r="I56" s="187"/>
      <c r="J56" s="191"/>
      <c r="K56" s="192"/>
      <c r="L56" s="114" t="s">
        <v>115</v>
      </c>
      <c r="M56" s="115"/>
      <c r="N56" s="186"/>
      <c r="O56" s="193"/>
    </row>
    <row r="57" ht="15.95" customHeight="1" spans="1:15">
      <c r="A57" s="85" t="s">
        <v>116</v>
      </c>
      <c r="B57" s="86" t="s">
        <v>117</v>
      </c>
      <c r="C57" s="87"/>
      <c r="D57" s="88"/>
      <c r="E57" s="88"/>
      <c r="F57" s="88"/>
      <c r="G57" s="88"/>
      <c r="H57" s="88"/>
      <c r="I57" s="187"/>
      <c r="J57" s="191"/>
      <c r="K57" s="192"/>
      <c r="L57" s="114" t="s">
        <v>84</v>
      </c>
      <c r="M57" s="115"/>
      <c r="N57" s="186"/>
      <c r="O57" s="124"/>
    </row>
    <row r="58" ht="15.95" customHeight="1" spans="1:15">
      <c r="A58" s="85" t="s">
        <v>118</v>
      </c>
      <c r="B58" s="86" t="s">
        <v>119</v>
      </c>
      <c r="C58" s="87"/>
      <c r="D58" s="88"/>
      <c r="E58" s="88"/>
      <c r="F58" s="88"/>
      <c r="G58" s="88"/>
      <c r="H58" s="88"/>
      <c r="I58" s="187"/>
      <c r="J58" s="191">
        <v>11</v>
      </c>
      <c r="K58" s="192"/>
      <c r="L58" s="114" t="s">
        <v>120</v>
      </c>
      <c r="M58" s="115">
        <v>10</v>
      </c>
      <c r="N58" s="143">
        <f>J58*M58</f>
        <v>110</v>
      </c>
      <c r="O58" s="124"/>
    </row>
    <row r="59" ht="15.95" customHeight="1" spans="1:15">
      <c r="A59" s="85" t="s">
        <v>121</v>
      </c>
      <c r="B59" s="86" t="s">
        <v>122</v>
      </c>
      <c r="C59" s="87"/>
      <c r="D59" s="88"/>
      <c r="E59" s="88"/>
      <c r="F59" s="88"/>
      <c r="G59" s="88"/>
      <c r="H59" s="88"/>
      <c r="I59" s="187"/>
      <c r="J59" s="191">
        <v>2</v>
      </c>
      <c r="K59" s="192"/>
      <c r="L59" s="114" t="s">
        <v>120</v>
      </c>
      <c r="M59" s="115">
        <v>170</v>
      </c>
      <c r="N59" s="143">
        <f>J59*M59</f>
        <v>340</v>
      </c>
      <c r="O59" s="122"/>
    </row>
    <row r="60" ht="15.95" customHeight="1" spans="1:15">
      <c r="A60" s="85" t="s">
        <v>123</v>
      </c>
      <c r="B60" s="86" t="s">
        <v>124</v>
      </c>
      <c r="C60" s="87"/>
      <c r="D60" s="88"/>
      <c r="E60" s="88"/>
      <c r="F60" s="88"/>
      <c r="G60" s="88"/>
      <c r="H60" s="88"/>
      <c r="I60" s="187"/>
      <c r="J60" s="191"/>
      <c r="K60" s="192"/>
      <c r="L60" s="114" t="s">
        <v>125</v>
      </c>
      <c r="M60" s="115"/>
      <c r="N60" s="186"/>
      <c r="O60" s="124"/>
    </row>
    <row r="61" ht="17" customHeight="1" spans="1:15">
      <c r="A61" s="85" t="s">
        <v>126</v>
      </c>
      <c r="B61" s="86" t="s">
        <v>127</v>
      </c>
      <c r="C61" s="87"/>
      <c r="D61" s="88"/>
      <c r="E61" s="88"/>
      <c r="F61" s="88"/>
      <c r="G61" s="88"/>
      <c r="H61" s="88"/>
      <c r="I61" s="187"/>
      <c r="J61" s="188"/>
      <c r="K61" s="189"/>
      <c r="L61" s="114" t="s">
        <v>125</v>
      </c>
      <c r="M61" s="110"/>
      <c r="N61" s="190"/>
      <c r="O61" s="193"/>
    </row>
    <row r="62" ht="15.95" customHeight="1" spans="1:15">
      <c r="A62" s="85" t="s">
        <v>128</v>
      </c>
      <c r="B62" s="86" t="s">
        <v>129</v>
      </c>
      <c r="C62" s="87"/>
      <c r="D62" s="88"/>
      <c r="E62" s="88"/>
      <c r="F62" s="88"/>
      <c r="G62" s="88"/>
      <c r="H62" s="88"/>
      <c r="I62" s="187"/>
      <c r="J62" s="188"/>
      <c r="K62" s="189"/>
      <c r="L62" s="114" t="s">
        <v>120</v>
      </c>
      <c r="M62" s="110"/>
      <c r="N62" s="190"/>
      <c r="O62" s="124"/>
    </row>
    <row r="63" ht="15.95" customHeight="1" spans="1:15">
      <c r="A63" s="89" t="s">
        <v>130</v>
      </c>
      <c r="B63" s="90" t="s">
        <v>131</v>
      </c>
      <c r="C63" s="91"/>
      <c r="D63" s="92"/>
      <c r="E63" s="92"/>
      <c r="F63" s="92"/>
      <c r="G63" s="92"/>
      <c r="H63" s="92"/>
      <c r="I63" s="194"/>
      <c r="J63" s="195"/>
      <c r="K63" s="196"/>
      <c r="L63" s="166" t="s">
        <v>132</v>
      </c>
      <c r="M63" s="175"/>
      <c r="N63" s="197"/>
      <c r="O63" s="177"/>
    </row>
    <row r="64" ht="15.95" customHeight="1" spans="1:15">
      <c r="A64" s="61" t="s">
        <v>71</v>
      </c>
      <c r="B64" s="62"/>
      <c r="C64" s="62"/>
      <c r="D64" s="62"/>
      <c r="E64" s="62"/>
      <c r="F64" s="62"/>
      <c r="G64" s="62"/>
      <c r="H64" s="62"/>
      <c r="I64" s="62"/>
      <c r="J64" s="178"/>
      <c r="K64" s="178"/>
      <c r="L64" s="178"/>
      <c r="M64" s="179"/>
      <c r="N64" s="180">
        <f>SUM(N53:N63)</f>
        <v>450</v>
      </c>
      <c r="O64" s="181"/>
    </row>
    <row r="65" ht="15.95" customHeight="1" spans="1:15">
      <c r="A65" s="63" t="s">
        <v>20</v>
      </c>
      <c r="B65" s="18" t="s">
        <v>18</v>
      </c>
      <c r="C65" s="64" t="s">
        <v>21</v>
      </c>
      <c r="D65" s="18"/>
      <c r="E65" s="18"/>
      <c r="F65" s="18"/>
      <c r="G65" s="18"/>
      <c r="H65" s="18"/>
      <c r="I65" s="18"/>
      <c r="J65" s="18" t="s">
        <v>72</v>
      </c>
      <c r="K65" s="18" t="s">
        <v>23</v>
      </c>
      <c r="L65" s="154" t="s">
        <v>24</v>
      </c>
      <c r="M65" s="155" t="s">
        <v>25</v>
      </c>
      <c r="N65" s="18" t="s">
        <v>74</v>
      </c>
      <c r="O65" s="156" t="s">
        <v>27</v>
      </c>
    </row>
    <row r="66" ht="15.95" customHeight="1" spans="1:15">
      <c r="A66" s="47" t="s">
        <v>133</v>
      </c>
      <c r="B66" s="48" t="s">
        <v>134</v>
      </c>
      <c r="C66" s="48"/>
      <c r="D66" s="48"/>
      <c r="E66" s="48"/>
      <c r="F66" s="48"/>
      <c r="G66" s="48"/>
      <c r="H66" s="48"/>
      <c r="I66" s="48"/>
      <c r="J66" s="137"/>
      <c r="K66" s="137"/>
      <c r="L66" s="137"/>
      <c r="M66" s="138"/>
      <c r="N66" s="48"/>
      <c r="O66" s="139"/>
    </row>
    <row r="67" ht="15.95" customHeight="1" spans="1:15">
      <c r="A67" s="49" t="s">
        <v>135</v>
      </c>
      <c r="B67" s="198" t="s">
        <v>136</v>
      </c>
      <c r="C67" s="199"/>
      <c r="D67" s="200"/>
      <c r="E67" s="200"/>
      <c r="F67" s="200"/>
      <c r="G67" s="200"/>
      <c r="H67" s="200"/>
      <c r="I67" s="224"/>
      <c r="J67" s="225"/>
      <c r="K67" s="225"/>
      <c r="L67" s="226" t="s">
        <v>56</v>
      </c>
      <c r="M67" s="227"/>
      <c r="N67" s="190"/>
      <c r="O67" s="228"/>
    </row>
    <row r="68" s="4" customFormat="1" ht="15.95" customHeight="1" spans="1:15">
      <c r="A68" s="55" t="s">
        <v>137</v>
      </c>
      <c r="B68" s="201" t="s">
        <v>138</v>
      </c>
      <c r="C68" s="191"/>
      <c r="D68" s="202"/>
      <c r="E68" s="202"/>
      <c r="F68" s="202"/>
      <c r="G68" s="202"/>
      <c r="H68" s="202"/>
      <c r="I68" s="192"/>
      <c r="J68" s="161"/>
      <c r="K68" s="161"/>
      <c r="L68" s="229" t="s">
        <v>56</v>
      </c>
      <c r="M68" s="115"/>
      <c r="N68" s="121"/>
      <c r="O68" s="144"/>
    </row>
    <row r="69" ht="15.95" customHeight="1" spans="1:15">
      <c r="A69" s="55" t="s">
        <v>139</v>
      </c>
      <c r="B69" s="201" t="s">
        <v>140</v>
      </c>
      <c r="C69" s="188"/>
      <c r="D69" s="203"/>
      <c r="E69" s="203"/>
      <c r="F69" s="203"/>
      <c r="G69" s="203"/>
      <c r="H69" s="203"/>
      <c r="I69" s="189"/>
      <c r="J69" s="162"/>
      <c r="K69" s="162"/>
      <c r="L69" s="109" t="s">
        <v>56</v>
      </c>
      <c r="M69" s="110"/>
      <c r="N69" s="111"/>
      <c r="O69" s="124"/>
    </row>
    <row r="70" s="4" customFormat="1" ht="15.95" customHeight="1" spans="1:15">
      <c r="A70" s="80" t="s">
        <v>141</v>
      </c>
      <c r="B70" s="204" t="s">
        <v>142</v>
      </c>
      <c r="C70" s="205"/>
      <c r="D70" s="206"/>
      <c r="E70" s="206"/>
      <c r="F70" s="206"/>
      <c r="G70" s="206"/>
      <c r="H70" s="206"/>
      <c r="I70" s="230"/>
      <c r="J70" s="145"/>
      <c r="K70" s="145"/>
      <c r="L70" s="146" t="s">
        <v>56</v>
      </c>
      <c r="M70" s="147"/>
      <c r="N70" s="148"/>
      <c r="O70" s="231"/>
    </row>
    <row r="71" ht="15.95" customHeight="1" spans="1:15">
      <c r="A71" s="65" t="s">
        <v>71</v>
      </c>
      <c r="B71" s="66"/>
      <c r="C71" s="66"/>
      <c r="D71" s="66"/>
      <c r="E71" s="66"/>
      <c r="F71" s="66"/>
      <c r="G71" s="66"/>
      <c r="H71" s="66"/>
      <c r="I71" s="66"/>
      <c r="J71" s="157"/>
      <c r="K71" s="157"/>
      <c r="L71" s="157"/>
      <c r="M71" s="232"/>
      <c r="N71" s="233"/>
      <c r="O71" s="159"/>
    </row>
    <row r="72" ht="15.95" customHeight="1" spans="1:15">
      <c r="A72" s="207" t="s">
        <v>143</v>
      </c>
      <c r="B72" s="208"/>
      <c r="C72" s="208"/>
      <c r="D72" s="208"/>
      <c r="E72" s="208"/>
      <c r="F72" s="208"/>
      <c r="G72" s="208"/>
      <c r="H72" s="208"/>
      <c r="I72" s="208"/>
      <c r="J72" s="234"/>
      <c r="K72" s="234"/>
      <c r="L72" s="234"/>
      <c r="M72" s="235"/>
      <c r="N72" s="236">
        <f>SUM(N33,N38,N50,N64,N71)</f>
        <v>15826.7</v>
      </c>
      <c r="O72" s="237"/>
    </row>
    <row r="73" ht="15.95" customHeight="1" spans="1:15">
      <c r="A73" s="63" t="s">
        <v>20</v>
      </c>
      <c r="B73" s="18" t="s">
        <v>18</v>
      </c>
      <c r="C73" s="64" t="s">
        <v>21</v>
      </c>
      <c r="D73" s="18"/>
      <c r="E73" s="18"/>
      <c r="F73" s="18"/>
      <c r="G73" s="18"/>
      <c r="H73" s="18"/>
      <c r="I73" s="18"/>
      <c r="J73" s="154" t="s">
        <v>22</v>
      </c>
      <c r="K73" s="64"/>
      <c r="L73" s="154" t="s">
        <v>24</v>
      </c>
      <c r="M73" s="155" t="s">
        <v>25</v>
      </c>
      <c r="N73" s="18" t="s">
        <v>74</v>
      </c>
      <c r="O73" s="156" t="s">
        <v>27</v>
      </c>
    </row>
    <row r="74" ht="15.95" customHeight="1" spans="1:15">
      <c r="A74" s="209" t="s">
        <v>144</v>
      </c>
      <c r="B74" s="48" t="s">
        <v>145</v>
      </c>
      <c r="C74" s="48"/>
      <c r="D74" s="48"/>
      <c r="E74" s="48"/>
      <c r="F74" s="48"/>
      <c r="G74" s="48"/>
      <c r="H74" s="48"/>
      <c r="I74" s="48"/>
      <c r="J74" s="137"/>
      <c r="K74" s="137"/>
      <c r="L74" s="137"/>
      <c r="M74" s="138"/>
      <c r="N74" s="48"/>
      <c r="O74" s="139"/>
    </row>
    <row r="75" ht="15.95" customHeight="1" spans="1:15">
      <c r="A75" s="210" t="s">
        <v>146</v>
      </c>
      <c r="B75" s="211" t="s">
        <v>145</v>
      </c>
      <c r="C75" s="212" t="s">
        <v>147</v>
      </c>
      <c r="D75" s="213"/>
      <c r="E75" s="213"/>
      <c r="F75" s="213"/>
      <c r="G75" s="213"/>
      <c r="H75" s="213"/>
      <c r="I75" s="238"/>
      <c r="J75" s="239">
        <f>N72</f>
        <v>15826.7</v>
      </c>
      <c r="K75" s="240"/>
      <c r="L75" s="241"/>
      <c r="M75" s="242">
        <v>0.08</v>
      </c>
      <c r="N75" s="243">
        <f>J75*M75</f>
        <v>1266.136</v>
      </c>
      <c r="O75" s="244"/>
    </row>
    <row r="76" ht="15.95" customHeight="1" spans="1:15">
      <c r="A76" s="214" t="s">
        <v>71</v>
      </c>
      <c r="B76" s="215"/>
      <c r="C76" s="215"/>
      <c r="D76" s="215"/>
      <c r="E76" s="215"/>
      <c r="F76" s="215"/>
      <c r="G76" s="215"/>
      <c r="H76" s="215"/>
      <c r="I76" s="215"/>
      <c r="J76" s="245"/>
      <c r="K76" s="245"/>
      <c r="L76" s="245"/>
      <c r="M76" s="246"/>
      <c r="N76" s="247">
        <f>SUM(N75:N75)</f>
        <v>1266.136</v>
      </c>
      <c r="O76" s="248"/>
    </row>
    <row r="77" ht="15.95" customHeight="1" spans="1:15">
      <c r="A77" s="63" t="s">
        <v>20</v>
      </c>
      <c r="B77" s="18" t="s">
        <v>18</v>
      </c>
      <c r="C77" s="64" t="s">
        <v>21</v>
      </c>
      <c r="D77" s="18"/>
      <c r="E77" s="18"/>
      <c r="F77" s="18"/>
      <c r="G77" s="18"/>
      <c r="H77" s="18"/>
      <c r="I77" s="18"/>
      <c r="J77" s="18" t="s">
        <v>72</v>
      </c>
      <c r="K77" s="18" t="s">
        <v>23</v>
      </c>
      <c r="L77" s="154" t="s">
        <v>24</v>
      </c>
      <c r="M77" s="155" t="s">
        <v>25</v>
      </c>
      <c r="N77" s="18" t="s">
        <v>74</v>
      </c>
      <c r="O77" s="156" t="s">
        <v>27</v>
      </c>
    </row>
    <row r="78" ht="15.95" customHeight="1" spans="1:15">
      <c r="A78" s="209" t="s">
        <v>148</v>
      </c>
      <c r="B78" s="48" t="s">
        <v>149</v>
      </c>
      <c r="C78" s="48"/>
      <c r="D78" s="48"/>
      <c r="E78" s="48"/>
      <c r="F78" s="48"/>
      <c r="G78" s="48"/>
      <c r="H78" s="48"/>
      <c r="I78" s="48"/>
      <c r="J78" s="137"/>
      <c r="K78" s="137"/>
      <c r="L78" s="137"/>
      <c r="M78" s="138"/>
      <c r="N78" s="48"/>
      <c r="O78" s="139"/>
    </row>
    <row r="79" ht="15.95" customHeight="1" spans="1:15">
      <c r="A79" s="210" t="s">
        <v>150</v>
      </c>
      <c r="B79" s="211" t="s">
        <v>151</v>
      </c>
      <c r="C79" s="212" t="s">
        <v>152</v>
      </c>
      <c r="D79" s="213"/>
      <c r="E79" s="213"/>
      <c r="F79" s="213"/>
      <c r="G79" s="213"/>
      <c r="H79" s="213"/>
      <c r="I79" s="238"/>
      <c r="J79" s="249">
        <v>1</v>
      </c>
      <c r="K79" s="249">
        <v>1</v>
      </c>
      <c r="L79" s="241" t="s">
        <v>56</v>
      </c>
      <c r="M79" s="250">
        <v>500</v>
      </c>
      <c r="N79" s="197">
        <f>J79*K79*M79</f>
        <v>500</v>
      </c>
      <c r="O79" s="244"/>
    </row>
    <row r="80" ht="15.95" customHeight="1" spans="1:15">
      <c r="A80" s="214" t="s">
        <v>71</v>
      </c>
      <c r="B80" s="215"/>
      <c r="C80" s="215"/>
      <c r="D80" s="215"/>
      <c r="E80" s="215"/>
      <c r="F80" s="215"/>
      <c r="G80" s="215"/>
      <c r="H80" s="215"/>
      <c r="I80" s="215"/>
      <c r="J80" s="245"/>
      <c r="K80" s="245"/>
      <c r="L80" s="245"/>
      <c r="M80" s="251"/>
      <c r="N80" s="252">
        <f>SUM(N79:N79)</f>
        <v>500</v>
      </c>
      <c r="O80" s="248"/>
    </row>
    <row r="81" ht="15.95" customHeight="1" spans="1:15">
      <c r="A81" s="63" t="s">
        <v>20</v>
      </c>
      <c r="B81" s="18" t="s">
        <v>18</v>
      </c>
      <c r="C81" s="154" t="s">
        <v>21</v>
      </c>
      <c r="D81" s="216"/>
      <c r="E81" s="216"/>
      <c r="F81" s="216"/>
      <c r="G81" s="64"/>
      <c r="H81" s="18" t="s">
        <v>153</v>
      </c>
      <c r="I81" s="18" t="s">
        <v>154</v>
      </c>
      <c r="J81" s="154" t="s">
        <v>72</v>
      </c>
      <c r="K81" s="64"/>
      <c r="L81" s="154" t="s">
        <v>24</v>
      </c>
      <c r="M81" s="155" t="s">
        <v>25</v>
      </c>
      <c r="N81" s="18" t="s">
        <v>74</v>
      </c>
      <c r="O81" s="156" t="s">
        <v>27</v>
      </c>
    </row>
    <row r="82" ht="15.95" customHeight="1" spans="1:15">
      <c r="A82" s="47" t="s">
        <v>155</v>
      </c>
      <c r="B82" s="48" t="s">
        <v>156</v>
      </c>
      <c r="C82" s="48"/>
      <c r="D82" s="48"/>
      <c r="E82" s="48"/>
      <c r="F82" s="48"/>
      <c r="G82" s="48"/>
      <c r="H82" s="48"/>
      <c r="I82" s="48"/>
      <c r="J82" s="137"/>
      <c r="K82" s="137"/>
      <c r="L82" s="137"/>
      <c r="M82" s="138"/>
      <c r="N82" s="48"/>
      <c r="O82" s="139"/>
    </row>
    <row r="83" ht="15.95" customHeight="1" spans="1:15">
      <c r="A83" s="75" t="s">
        <v>157</v>
      </c>
      <c r="B83" s="217" t="s">
        <v>158</v>
      </c>
      <c r="C83" s="218" t="s">
        <v>159</v>
      </c>
      <c r="D83" s="218"/>
      <c r="E83" s="218"/>
      <c r="F83" s="218"/>
      <c r="G83" s="218"/>
      <c r="H83" s="78" t="s">
        <v>160</v>
      </c>
      <c r="I83" s="78" t="s">
        <v>161</v>
      </c>
      <c r="J83" s="253">
        <v>3</v>
      </c>
      <c r="K83" s="253"/>
      <c r="L83" s="104" t="s">
        <v>162</v>
      </c>
      <c r="M83" s="254">
        <f>N83/J83</f>
        <v>1333.33333333333</v>
      </c>
      <c r="N83" s="255">
        <v>4000</v>
      </c>
      <c r="O83" s="256"/>
    </row>
    <row r="84" ht="15.95" customHeight="1" spans="1:15">
      <c r="A84" s="55" t="s">
        <v>163</v>
      </c>
      <c r="B84" s="201" t="s">
        <v>164</v>
      </c>
      <c r="C84" s="77" t="s">
        <v>165</v>
      </c>
      <c r="D84" s="77"/>
      <c r="E84" s="77"/>
      <c r="F84" s="77"/>
      <c r="G84" s="77"/>
      <c r="H84" s="219"/>
      <c r="I84" s="219"/>
      <c r="J84" s="162"/>
      <c r="K84" s="162"/>
      <c r="L84" s="109" t="s">
        <v>162</v>
      </c>
      <c r="M84" s="257"/>
      <c r="N84" s="258"/>
      <c r="O84" s="124"/>
    </row>
    <row r="85" ht="15.95" customHeight="1" spans="1:15">
      <c r="A85" s="55" t="s">
        <v>166</v>
      </c>
      <c r="B85" s="201" t="s">
        <v>167</v>
      </c>
      <c r="C85" s="77" t="s">
        <v>165</v>
      </c>
      <c r="D85" s="77"/>
      <c r="E85" s="77"/>
      <c r="F85" s="77"/>
      <c r="G85" s="77"/>
      <c r="H85" s="219"/>
      <c r="I85" s="219"/>
      <c r="J85" s="162"/>
      <c r="K85" s="162"/>
      <c r="L85" s="109" t="s">
        <v>162</v>
      </c>
      <c r="M85" s="257"/>
      <c r="N85" s="258"/>
      <c r="O85" s="124"/>
    </row>
    <row r="86" ht="15.95" customHeight="1" spans="1:15">
      <c r="A86" s="55" t="s">
        <v>168</v>
      </c>
      <c r="B86" s="201" t="s">
        <v>169</v>
      </c>
      <c r="C86" s="77" t="s">
        <v>165</v>
      </c>
      <c r="D86" s="77"/>
      <c r="E86" s="77"/>
      <c r="F86" s="77"/>
      <c r="G86" s="77"/>
      <c r="H86" s="219"/>
      <c r="I86" s="219"/>
      <c r="J86" s="162"/>
      <c r="K86" s="162"/>
      <c r="L86" s="109" t="s">
        <v>162</v>
      </c>
      <c r="M86" s="257"/>
      <c r="N86" s="258"/>
      <c r="O86" s="124"/>
    </row>
    <row r="87" ht="15.95" customHeight="1" spans="1:15">
      <c r="A87" s="71"/>
      <c r="B87" s="220" t="s">
        <v>145</v>
      </c>
      <c r="C87" s="221" t="s">
        <v>170</v>
      </c>
      <c r="D87" s="221"/>
      <c r="E87" s="221"/>
      <c r="F87" s="221"/>
      <c r="G87" s="221"/>
      <c r="H87" s="221"/>
      <c r="I87" s="221"/>
      <c r="J87" s="221"/>
      <c r="K87" s="221"/>
      <c r="L87" s="221"/>
      <c r="M87" s="259">
        <v>0.03</v>
      </c>
      <c r="N87" s="260">
        <f>SUM(N83,N86)*M87</f>
        <v>120</v>
      </c>
      <c r="O87" s="169"/>
    </row>
    <row r="88" ht="15.95" customHeight="1" spans="1:15">
      <c r="A88" s="214" t="s">
        <v>71</v>
      </c>
      <c r="B88" s="215"/>
      <c r="C88" s="215"/>
      <c r="D88" s="215"/>
      <c r="E88" s="215"/>
      <c r="F88" s="215"/>
      <c r="G88" s="215"/>
      <c r="H88" s="215"/>
      <c r="I88" s="215"/>
      <c r="J88" s="245"/>
      <c r="K88" s="245"/>
      <c r="L88" s="245"/>
      <c r="M88" s="246"/>
      <c r="N88" s="247">
        <f>SUM(N83:N87)</f>
        <v>4120</v>
      </c>
      <c r="O88" s="248"/>
    </row>
    <row r="89" ht="15.95" customHeight="1" spans="1:15">
      <c r="A89" s="63" t="s">
        <v>20</v>
      </c>
      <c r="B89" s="18" t="s">
        <v>18</v>
      </c>
      <c r="C89" s="64" t="s">
        <v>21</v>
      </c>
      <c r="D89" s="18"/>
      <c r="E89" s="18"/>
      <c r="F89" s="18"/>
      <c r="G89" s="18"/>
      <c r="H89" s="18"/>
      <c r="I89" s="18"/>
      <c r="J89" s="154" t="s">
        <v>22</v>
      </c>
      <c r="K89" s="64"/>
      <c r="L89" s="154" t="s">
        <v>24</v>
      </c>
      <c r="M89" s="155" t="s">
        <v>25</v>
      </c>
      <c r="N89" s="18" t="s">
        <v>74</v>
      </c>
      <c r="O89" s="156" t="s">
        <v>27</v>
      </c>
    </row>
    <row r="90" ht="15.95" customHeight="1" spans="1:15">
      <c r="A90" s="209" t="s">
        <v>171</v>
      </c>
      <c r="B90" s="48" t="s">
        <v>172</v>
      </c>
      <c r="C90" s="48"/>
      <c r="D90" s="48"/>
      <c r="E90" s="48"/>
      <c r="F90" s="48"/>
      <c r="G90" s="48"/>
      <c r="H90" s="48"/>
      <c r="I90" s="48"/>
      <c r="J90" s="137"/>
      <c r="K90" s="137"/>
      <c r="L90" s="137"/>
      <c r="M90" s="138"/>
      <c r="N90" s="48"/>
      <c r="O90" s="139"/>
    </row>
    <row r="91" ht="15.95" customHeight="1" spans="1:15">
      <c r="A91" s="210" t="s">
        <v>173</v>
      </c>
      <c r="B91" s="211" t="s">
        <v>172</v>
      </c>
      <c r="C91" s="222"/>
      <c r="D91" s="223"/>
      <c r="E91" s="223"/>
      <c r="F91" s="223"/>
      <c r="G91" s="223"/>
      <c r="H91" s="223"/>
      <c r="I91" s="261"/>
      <c r="J91" s="239">
        <f>SUM(N72,N76,N80,N88)</f>
        <v>21712.836</v>
      </c>
      <c r="K91" s="240"/>
      <c r="L91" s="241"/>
      <c r="M91" s="242">
        <v>0.06</v>
      </c>
      <c r="N91" s="243">
        <f>J91*M91</f>
        <v>1302.77016</v>
      </c>
      <c r="O91" s="244"/>
    </row>
    <row r="92" ht="15.95" customHeight="1" spans="1:15">
      <c r="A92" s="207" t="s">
        <v>71</v>
      </c>
      <c r="B92" s="208"/>
      <c r="C92" s="208"/>
      <c r="D92" s="208"/>
      <c r="E92" s="208"/>
      <c r="F92" s="208"/>
      <c r="G92" s="208"/>
      <c r="H92" s="208"/>
      <c r="I92" s="208"/>
      <c r="J92" s="234"/>
      <c r="K92" s="234"/>
      <c r="L92" s="234"/>
      <c r="M92" s="262"/>
      <c r="N92" s="263">
        <f>SUM(N91,J91)</f>
        <v>23015.60616</v>
      </c>
      <c r="O92" s="237"/>
    </row>
    <row r="93" ht="15.95" customHeight="1" spans="1:15">
      <c r="A93" s="42"/>
      <c r="B93" s="43" t="s">
        <v>174</v>
      </c>
      <c r="C93" s="43"/>
      <c r="D93" s="43"/>
      <c r="E93" s="43"/>
      <c r="F93" s="43"/>
      <c r="G93" s="43"/>
      <c r="H93" s="43"/>
      <c r="I93" s="43"/>
      <c r="J93" s="130"/>
      <c r="K93" s="130"/>
      <c r="L93" s="130"/>
      <c r="M93" s="264"/>
      <c r="N93" s="265"/>
      <c r="O93" s="266"/>
    </row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 spans="1:5">
      <c r="A140" s="267"/>
      <c r="B140" s="267"/>
      <c r="C140" s="267"/>
      <c r="D140" s="268"/>
      <c r="E140" s="269"/>
    </row>
    <row r="141" ht="15" customHeight="1" spans="1:5">
      <c r="A141" s="267" t="s">
        <v>175</v>
      </c>
      <c r="B141" s="267" t="s">
        <v>176</v>
      </c>
      <c r="C141" s="267" t="s">
        <v>160</v>
      </c>
      <c r="D141" s="268" t="s">
        <v>161</v>
      </c>
      <c r="E141" s="269" t="s">
        <v>79</v>
      </c>
    </row>
    <row r="142" ht="15" customHeight="1" spans="1:5">
      <c r="A142" s="267" t="s">
        <v>35</v>
      </c>
      <c r="B142" s="267" t="s">
        <v>177</v>
      </c>
      <c r="C142" s="267" t="s">
        <v>178</v>
      </c>
      <c r="D142" s="268" t="s">
        <v>179</v>
      </c>
      <c r="E142" s="269" t="s">
        <v>83</v>
      </c>
    </row>
    <row r="143" ht="15" customHeight="1" spans="1:5">
      <c r="A143" s="267"/>
      <c r="B143" s="267" t="s">
        <v>180</v>
      </c>
      <c r="C143" s="267" t="s">
        <v>181</v>
      </c>
      <c r="D143" s="268"/>
      <c r="E143" s="269" t="s">
        <v>182</v>
      </c>
    </row>
    <row r="144" ht="15" customHeight="1" spans="1:2">
      <c r="A144" s="267">
        <v>1</v>
      </c>
      <c r="B144" s="267"/>
    </row>
    <row r="145" ht="15" customHeight="1" spans="1:2">
      <c r="A145" s="267">
        <f>A144+1</f>
        <v>2</v>
      </c>
      <c r="B145" s="267"/>
    </row>
    <row r="146" ht="15" customHeight="1" spans="1:2">
      <c r="A146" s="267">
        <f t="shared" ref="A146:A174" si="0">A145+1</f>
        <v>3</v>
      </c>
      <c r="B146" s="267"/>
    </row>
    <row r="147" ht="15" customHeight="1" spans="1:2">
      <c r="A147" s="267">
        <f t="shared" si="0"/>
        <v>4</v>
      </c>
      <c r="B147" s="267"/>
    </row>
    <row r="148" ht="15" customHeight="1" spans="1:2">
      <c r="A148" s="267">
        <f t="shared" si="0"/>
        <v>5</v>
      </c>
      <c r="B148" s="267"/>
    </row>
    <row r="149" ht="15" customHeight="1" spans="1:2">
      <c r="A149" s="267">
        <f t="shared" si="0"/>
        <v>6</v>
      </c>
      <c r="B149" s="267"/>
    </row>
    <row r="150" ht="15" customHeight="1" spans="1:2">
      <c r="A150" s="267">
        <f t="shared" si="0"/>
        <v>7</v>
      </c>
      <c r="B150" s="267"/>
    </row>
    <row r="151" ht="15" customHeight="1" spans="1:2">
      <c r="A151" s="267">
        <f t="shared" si="0"/>
        <v>8</v>
      </c>
      <c r="B151" s="267"/>
    </row>
    <row r="152" ht="15" customHeight="1" spans="1:2">
      <c r="A152" s="267">
        <f t="shared" si="0"/>
        <v>9</v>
      </c>
      <c r="B152" s="267"/>
    </row>
    <row r="153" ht="15" customHeight="1" spans="1:2">
      <c r="A153" s="267">
        <f t="shared" si="0"/>
        <v>10</v>
      </c>
      <c r="B153" s="267"/>
    </row>
    <row r="154" ht="15" customHeight="1" spans="1:2">
      <c r="A154" s="267">
        <f t="shared" si="0"/>
        <v>11</v>
      </c>
      <c r="B154" s="267"/>
    </row>
    <row r="155" ht="15" customHeight="1" spans="1:2">
      <c r="A155" s="267">
        <f t="shared" si="0"/>
        <v>12</v>
      </c>
      <c r="B155" s="267"/>
    </row>
    <row r="156" ht="15" customHeight="1" spans="1:2">
      <c r="A156" s="267">
        <f t="shared" si="0"/>
        <v>13</v>
      </c>
      <c r="B156" s="267"/>
    </row>
    <row r="157" ht="15" customHeight="1" spans="1:2">
      <c r="A157" s="267">
        <f t="shared" si="0"/>
        <v>14</v>
      </c>
      <c r="B157" s="267"/>
    </row>
    <row r="158" ht="15" customHeight="1" spans="1:2">
      <c r="A158" s="267">
        <f t="shared" si="0"/>
        <v>15</v>
      </c>
      <c r="B158" s="267"/>
    </row>
    <row r="159" ht="15" customHeight="1" spans="1:2">
      <c r="A159" s="267">
        <f t="shared" si="0"/>
        <v>16</v>
      </c>
      <c r="B159" s="267"/>
    </row>
    <row r="160" ht="15" customHeight="1" spans="1:2">
      <c r="A160" s="267">
        <f t="shared" si="0"/>
        <v>17</v>
      </c>
      <c r="B160" s="267"/>
    </row>
    <row r="161" ht="15" customHeight="1" spans="1:2">
      <c r="A161" s="267">
        <f t="shared" si="0"/>
        <v>18</v>
      </c>
      <c r="B161" s="267"/>
    </row>
    <row r="162" ht="15" customHeight="1" spans="1:2">
      <c r="A162" s="267">
        <f t="shared" si="0"/>
        <v>19</v>
      </c>
      <c r="B162" s="267"/>
    </row>
    <row r="163" ht="15" customHeight="1" spans="1:2">
      <c r="A163" s="267">
        <f t="shared" si="0"/>
        <v>20</v>
      </c>
      <c r="B163" s="267"/>
    </row>
    <row r="164" ht="15" customHeight="1" spans="1:2">
      <c r="A164" s="267">
        <f t="shared" si="0"/>
        <v>21</v>
      </c>
      <c r="B164" s="267"/>
    </row>
    <row r="165" ht="15" customHeight="1" spans="1:2">
      <c r="A165" s="267">
        <f t="shared" si="0"/>
        <v>22</v>
      </c>
      <c r="B165" s="267"/>
    </row>
    <row r="166" ht="15" customHeight="1" spans="1:2">
      <c r="A166" s="267">
        <f t="shared" si="0"/>
        <v>23</v>
      </c>
      <c r="B166" s="267"/>
    </row>
    <row r="167" ht="15" customHeight="1" spans="1:2">
      <c r="A167" s="267">
        <f t="shared" si="0"/>
        <v>24</v>
      </c>
      <c r="B167" s="267"/>
    </row>
    <row r="168" ht="15" customHeight="1" spans="1:2">
      <c r="A168" s="267">
        <f t="shared" si="0"/>
        <v>25</v>
      </c>
      <c r="B168" s="267"/>
    </row>
    <row r="169" ht="15" customHeight="1" spans="1:2">
      <c r="A169" s="267">
        <f t="shared" si="0"/>
        <v>26</v>
      </c>
      <c r="B169" s="267"/>
    </row>
    <row r="170" ht="15" customHeight="1" spans="1:2">
      <c r="A170" s="267">
        <f t="shared" si="0"/>
        <v>27</v>
      </c>
      <c r="B170" s="267"/>
    </row>
    <row r="171" ht="15" customHeight="1" spans="1:2">
      <c r="A171" s="267">
        <f t="shared" si="0"/>
        <v>28</v>
      </c>
      <c r="B171" s="267"/>
    </row>
    <row r="172" ht="15" customHeight="1" spans="1:2">
      <c r="A172" s="267">
        <f t="shared" si="0"/>
        <v>29</v>
      </c>
      <c r="B172" s="267"/>
    </row>
    <row r="173" ht="15" customHeight="1" spans="1:2">
      <c r="A173" s="267">
        <f t="shared" si="0"/>
        <v>30</v>
      </c>
      <c r="B173" s="267"/>
    </row>
    <row r="174" ht="15" customHeight="1" spans="1:2">
      <c r="A174" s="267">
        <f t="shared" si="0"/>
        <v>31</v>
      </c>
      <c r="B174" s="267"/>
    </row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</sheetData>
  <mergeCells count="10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39:I39"/>
    <mergeCell ref="C41:I41"/>
    <mergeCell ref="C42:I42"/>
    <mergeCell ref="C43:I43"/>
    <mergeCell ref="C44:I44"/>
    <mergeCell ref="C45:I45"/>
    <mergeCell ref="C46:I46"/>
    <mergeCell ref="C47:G47"/>
    <mergeCell ref="C48:G48"/>
    <mergeCell ref="C49:G49"/>
    <mergeCell ref="C51:I51"/>
    <mergeCell ref="J51:K51"/>
    <mergeCell ref="C53:I53"/>
    <mergeCell ref="J53:K53"/>
    <mergeCell ref="C54:I54"/>
    <mergeCell ref="J54:K54"/>
    <mergeCell ref="C55:I55"/>
    <mergeCell ref="J55:K55"/>
    <mergeCell ref="C56:I56"/>
    <mergeCell ref="J56:K56"/>
    <mergeCell ref="C57:I57"/>
    <mergeCell ref="J57:K57"/>
    <mergeCell ref="C58:I58"/>
    <mergeCell ref="J58:K58"/>
    <mergeCell ref="C59:I59"/>
    <mergeCell ref="J59:K59"/>
    <mergeCell ref="C60:I60"/>
    <mergeCell ref="J60:K60"/>
    <mergeCell ref="C61:I61"/>
    <mergeCell ref="J61:K61"/>
    <mergeCell ref="C62:I62"/>
    <mergeCell ref="J62:K62"/>
    <mergeCell ref="C63:I63"/>
    <mergeCell ref="J63:K63"/>
    <mergeCell ref="C65:I65"/>
    <mergeCell ref="C67:I67"/>
    <mergeCell ref="C68:I68"/>
    <mergeCell ref="C69:I69"/>
    <mergeCell ref="C70:I70"/>
    <mergeCell ref="C73:I73"/>
    <mergeCell ref="J73:K73"/>
    <mergeCell ref="C75:I75"/>
    <mergeCell ref="J75:K75"/>
    <mergeCell ref="C77:I77"/>
    <mergeCell ref="C79:I79"/>
    <mergeCell ref="C81:G81"/>
    <mergeCell ref="J81:K81"/>
    <mergeCell ref="C83:G83"/>
    <mergeCell ref="J83:K83"/>
    <mergeCell ref="C84:G84"/>
    <mergeCell ref="J84:K84"/>
    <mergeCell ref="C85:G85"/>
    <mergeCell ref="J85:K85"/>
    <mergeCell ref="C86:G86"/>
    <mergeCell ref="J86:K86"/>
    <mergeCell ref="C87:L87"/>
    <mergeCell ref="C89:I89"/>
    <mergeCell ref="J89:K89"/>
    <mergeCell ref="C91:I91"/>
    <mergeCell ref="J91:K91"/>
    <mergeCell ref="A10:A14"/>
    <mergeCell ref="A15:A16"/>
    <mergeCell ref="A17:A18"/>
    <mergeCell ref="A19:A20"/>
    <mergeCell ref="A21:A26"/>
    <mergeCell ref="A27:A32"/>
    <mergeCell ref="A41:A46"/>
    <mergeCell ref="A47:A49"/>
    <mergeCell ref="B10:B14"/>
    <mergeCell ref="B15:B16"/>
    <mergeCell ref="B17:B18"/>
    <mergeCell ref="B19:B20"/>
    <mergeCell ref="B41:B46"/>
    <mergeCell ref="B47:B49"/>
  </mergeCells>
  <dataValidations count="9">
    <dataValidation type="list" allowBlank="1" showInputMessage="1" showErrorMessage="1" sqref="C36:C37">
      <formula1>$E$84:$E$87</formula1>
    </dataValidation>
    <dataValidation type="list" allowBlank="1" showInputMessage="1" showErrorMessage="1" sqref="D10:D20">
      <formula1>$A$143:$A$155</formula1>
    </dataValidation>
    <dataValidation type="list" allowBlank="1" showInputMessage="1" showErrorMessage="1" sqref="D36:D37">
      <formula1>$A$87:$A$99</formula1>
    </dataValidation>
    <dataValidation type="list" allowBlank="1" showInputMessage="1" showErrorMessage="1" sqref="F10:F20">
      <formula1>$A$143:$A$174</formula1>
    </dataValidation>
    <dataValidation type="list" allowBlank="1" showInputMessage="1" showErrorMessage="1" sqref="F36:F37">
      <formula1>$A$87:$A$141</formula1>
    </dataValidation>
    <dataValidation type="list" allowBlank="1" showInputMessage="1" showErrorMessage="1" sqref="H36:H37">
      <formula1>$A$85:$A$86</formula1>
    </dataValidation>
    <dataValidation type="list" allowBlank="1" showInputMessage="1" showErrorMessage="1" sqref="H47:H49">
      <formula1>$B$141:$B$143</formula1>
    </dataValidation>
    <dataValidation type="list" allowBlank="1" showInputMessage="1" showErrorMessage="1" sqref="H83:H86">
      <formula1>$C$140:$C$143</formula1>
    </dataValidation>
    <dataValidation type="list" allowBlank="1" showInputMessage="1" showErrorMessage="1" sqref="I83:I86">
      <formula1>$D$140:$D$142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0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2017-11-24T09:03:56Z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2052-10.1.0.6930</vt:lpwstr>
  </property>
</Properties>
</file>