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1C151ABF-A824-43CD-AFA1-507FBB6D2F98}" xr6:coauthVersionLast="47" xr6:coauthVersionMax="47" xr10:uidLastSave="{00000000-0000-0000-0000-000000000000}"/>
  <bookViews>
    <workbookView xWindow="-98" yWindow="-98" windowWidth="23596" windowHeight="15076" xr2:uid="{A27C2677-3225-4822-A626-B43A06777CD3}"/>
  </bookViews>
  <sheets>
    <sheet name="7_DD Summary" sheetId="2" r:id="rId1"/>
    <sheet name="7_DD BBA" sheetId="6" r:id="rId2"/>
    <sheet name="7_DD NSC" sheetId="7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hidden="1">#REF!</definedName>
    <definedName name="aa">[1]Sheet3!$A$1:$A$14</definedName>
    <definedName name="bb">[2]选项!$B:$B</definedName>
    <definedName name="fl">[3]分类标准!$A$4:$A$14</definedName>
    <definedName name="hh">#REF!</definedName>
    <definedName name="jj">#REF!</definedName>
    <definedName name="lb">#REF!</definedName>
    <definedName name="_xlnm.Print_Area" localSheetId="1">'7_DD BBA'!$A$3:$G$23</definedName>
    <definedName name="_xlnm.Print_Area" localSheetId="2">'7_DD NSC'!$A$3:$G$23</definedName>
    <definedName name="_xlnm.Print_Area" localSheetId="0">'7_DD Summary'!$B$3:$G$27</definedName>
    <definedName name="_xlnm.Print_Area">#REF!</definedName>
    <definedName name="sij">#REF!</definedName>
    <definedName name="v">#REF!</definedName>
    <definedName name="xm">[4]伦敦办明细!$A$299:$A$312</definedName>
    <definedName name="额">#REF!</definedName>
    <definedName name="二分v">#REF!</definedName>
    <definedName name="分v我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  <c r="F20" i="2" s="1"/>
  <c r="I19" i="7"/>
  <c r="I19" i="6"/>
  <c r="F25" i="2" l="1"/>
  <c r="F24" i="2"/>
  <c r="F22" i="2"/>
  <c r="E19" i="7" s="1"/>
  <c r="F21" i="2"/>
  <c r="E19" i="6" s="1"/>
  <c r="F19" i="6"/>
  <c r="F20" i="6" s="1"/>
  <c r="F22" i="6" s="1"/>
  <c r="F23" i="6" s="1"/>
  <c r="F19" i="7"/>
  <c r="F20" i="7" s="1"/>
  <c r="I19" i="2"/>
  <c r="F26" i="2" l="1"/>
  <c r="F27" i="2"/>
  <c r="F22" i="7"/>
  <c r="F23" i="7"/>
</calcChain>
</file>

<file path=xl/sharedStrings.xml><?xml version="1.0" encoding="utf-8"?>
<sst xmlns="http://schemas.openxmlformats.org/spreadsheetml/2006/main" count="110" uniqueCount="48">
  <si>
    <t>Basic information and cost overview</t>
  </si>
  <si>
    <t>Project</t>
  </si>
  <si>
    <t>BMW CN MICE Agency 2024-2029</t>
  </si>
  <si>
    <t>Company</t>
  </si>
  <si>
    <t>COMFORT INTERNATIONAL M.I.C.E. SERVICE CO., LTD.</t>
  </si>
  <si>
    <t>Quotation Date</t>
  </si>
  <si>
    <t>Quotation Version</t>
  </si>
  <si>
    <t>Contact</t>
  </si>
  <si>
    <t>Name</t>
  </si>
  <si>
    <t>Surname</t>
  </si>
  <si>
    <t>Position</t>
  </si>
  <si>
    <t>Account Director</t>
  </si>
  <si>
    <t>Mobile</t>
  </si>
  <si>
    <t>Fixed line</t>
  </si>
  <si>
    <t>Email</t>
  </si>
  <si>
    <t>Clustering in T-shirt Sizes. (XS: 50pax, S: 200pax, M: 300pax, L: 500pax, XL: 800pax).</t>
  </si>
  <si>
    <t>D1</t>
  </si>
  <si>
    <t>Each project name</t>
  </si>
  <si>
    <t>Quoted Price</t>
  </si>
  <si>
    <t>Total Price</t>
  </si>
  <si>
    <t>Number of participants</t>
  </si>
  <si>
    <t>Total Person in 5years</t>
  </si>
  <si>
    <t>price per Person in 5 years</t>
  </si>
  <si>
    <t>DD_Project 3: Retail Standards Project KO and Auditor Training MICE agency</t>
  </si>
  <si>
    <t xml:space="preserve">XS </t>
  </si>
  <si>
    <t>BBA 78% in net</t>
  </si>
  <si>
    <t>NSC 22% in net</t>
  </si>
  <si>
    <t>VAT (6%) **</t>
  </si>
  <si>
    <t>Gross Total</t>
  </si>
  <si>
    <t xml:space="preserve">BBA 78% in gross </t>
  </si>
  <si>
    <t xml:space="preserve">NSC 22% in gross </t>
  </si>
  <si>
    <t>2024.5.17</t>
    <phoneticPr fontId="3" type="noConversion"/>
  </si>
  <si>
    <t>FENGYU</t>
    <phoneticPr fontId="3" type="noConversion"/>
  </si>
  <si>
    <t>WANG</t>
    <phoneticPr fontId="3" type="noConversion"/>
  </si>
  <si>
    <t>wangfengyu@cct.cn</t>
    <phoneticPr fontId="3" type="noConversion"/>
  </si>
  <si>
    <t>0000000050</t>
    <phoneticPr fontId="3" type="noConversion"/>
  </si>
  <si>
    <t>00050</t>
    <phoneticPr fontId="3" type="noConversion"/>
  </si>
  <si>
    <t>Quotation Version</t>
    <phoneticPr fontId="3" type="noConversion"/>
  </si>
  <si>
    <t>Order NO.</t>
    <phoneticPr fontId="3" type="noConversion"/>
  </si>
  <si>
    <t>W7M004191</t>
    <phoneticPr fontId="3" type="noConversion"/>
  </si>
  <si>
    <t>Document Number</t>
    <phoneticPr fontId="3" type="noConversion"/>
  </si>
  <si>
    <t>Total Net</t>
    <phoneticPr fontId="3" type="noConversion"/>
  </si>
  <si>
    <t>Total Price</t>
    <phoneticPr fontId="3" type="noConversion"/>
  </si>
  <si>
    <t>BBA in net</t>
    <phoneticPr fontId="3" type="noConversion"/>
  </si>
  <si>
    <t>BBA Gross Total</t>
    <phoneticPr fontId="3" type="noConversion"/>
  </si>
  <si>
    <t>Item</t>
    <phoneticPr fontId="3" type="noConversion"/>
  </si>
  <si>
    <t>NSC Total Net</t>
    <phoneticPr fontId="3" type="noConversion"/>
  </si>
  <si>
    <t>NSC Gross Total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</si>
</sst>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76" formatCode="_-[$¥-411]* #,##0_-;\-[$¥-411]* #,##0_-;_-[$¥-411]* &quot;-&quot;_-;_-@_-"/>
    <numFmt numFmtId="177" formatCode="\¥#,##0.00_);[Red]\(\¥#,##0.00\)"/>
    <numFmt numFmtId="178" formatCode="[$€-2]\ #,##0"/>
    <numFmt numFmtId="179" formatCode="[$¥-804]#,##0.00"/>
    <numFmt numFmtId="180" formatCode="[$¥-804]#,##0"/>
    <numFmt numFmtId="181" formatCode="_(* #,##0.00_);_(* \(#,##0.00\);_(* &quot;-&quot;??_);_(@_)"/>
    <numFmt numFmtId="182" formatCode="[$¥-411]#,##0"/>
    <numFmt numFmtId="183" formatCode="#,##0.00_ ;[Red]\-#,##0.00\ "/>
  </numFmts>
  <fonts count="22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2"/>
      <color indexed="8"/>
      <name val="BMW Type Global Regular"/>
      <family val="1"/>
    </font>
    <font>
      <sz val="9"/>
      <name val="等线"/>
      <family val="2"/>
      <charset val="134"/>
      <scheme val="minor"/>
    </font>
    <font>
      <b/>
      <sz val="16"/>
      <color indexed="8"/>
      <name val="BMW Type Global Regular"/>
      <family val="1"/>
    </font>
    <font>
      <sz val="11"/>
      <color indexed="8"/>
      <name val="BMW Type Global Regular"/>
      <family val="1"/>
    </font>
    <font>
      <b/>
      <sz val="9"/>
      <color indexed="8"/>
      <name val="BMW Type Global Regular"/>
      <family val="1"/>
    </font>
    <font>
      <sz val="12"/>
      <color theme="1"/>
      <name val="BMW Group Condensed"/>
      <family val="1"/>
    </font>
    <font>
      <sz val="12"/>
      <color theme="1"/>
      <name val="BMW Group"/>
      <family val="1"/>
    </font>
    <font>
      <u/>
      <sz val="10"/>
      <color indexed="12"/>
      <name val="Verdana"/>
      <family val="2"/>
    </font>
    <font>
      <sz val="10"/>
      <name val="Arial"/>
      <family val="2"/>
    </font>
    <font>
      <sz val="11"/>
      <name val="BMW Group Condensed"/>
      <family val="1"/>
    </font>
    <font>
      <u/>
      <sz val="11"/>
      <color theme="10"/>
      <name val="等线"/>
      <family val="3"/>
      <charset val="134"/>
      <scheme val="minor"/>
    </font>
    <font>
      <sz val="11"/>
      <color theme="1"/>
      <name val="BMW Type Global Regular"/>
      <family val="1"/>
    </font>
    <font>
      <sz val="9"/>
      <color theme="1"/>
      <name val="BMW Group"/>
      <family val="1"/>
    </font>
    <font>
      <b/>
      <sz val="12"/>
      <color theme="5"/>
      <name val="BMW Type Global Regular"/>
      <family val="1"/>
    </font>
    <font>
      <b/>
      <sz val="12"/>
      <color theme="1"/>
      <name val="BMW Type Global Regular"/>
      <family val="1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Verdana"/>
      <family val="2"/>
    </font>
    <font>
      <sz val="12"/>
      <name val="Times New Roman"/>
      <family val="1"/>
    </font>
    <font>
      <u/>
      <sz val="11"/>
      <color theme="10"/>
      <name val="等线"/>
      <family val="2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4">
    <xf numFmtId="0" fontId="0" fillId="0" borderId="0">
      <alignment vertical="center"/>
    </xf>
    <xf numFmtId="0" fontId="1" fillId="0" borderId="0"/>
    <xf numFmtId="176" fontId="1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" fillId="0" borderId="0"/>
    <xf numFmtId="0" fontId="12" fillId="0" borderId="0" applyNumberFormat="0" applyFill="0" applyBorder="0" applyAlignment="0" applyProtection="0"/>
    <xf numFmtId="0" fontId="17" fillId="0" borderId="0">
      <alignment vertical="center"/>
    </xf>
    <xf numFmtId="178" fontId="17" fillId="0" borderId="0">
      <alignment vertical="center"/>
    </xf>
    <xf numFmtId="0" fontId="17" fillId="0" borderId="0">
      <alignment vertical="center"/>
    </xf>
    <xf numFmtId="0" fontId="1" fillId="0" borderId="0"/>
    <xf numFmtId="43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180" fontId="1" fillId="0" borderId="0"/>
    <xf numFmtId="0" fontId="1" fillId="0" borderId="0"/>
    <xf numFmtId="181" fontId="1" fillId="0" borderId="0" applyFont="0" applyFill="0" applyBorder="0" applyAlignment="0" applyProtection="0"/>
    <xf numFmtId="180" fontId="19" fillId="0" borderId="0"/>
    <xf numFmtId="179" fontId="19" fillId="0" borderId="0"/>
    <xf numFmtId="179" fontId="1" fillId="0" borderId="0"/>
    <xf numFmtId="179" fontId="20" fillId="0" borderId="0"/>
    <xf numFmtId="179" fontId="19" fillId="0" borderId="0"/>
    <xf numFmtId="180" fontId="1" fillId="0" borderId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180" fontId="10" fillId="0" borderId="0"/>
    <xf numFmtId="182" fontId="20" fillId="0" borderId="0">
      <alignment vertical="center"/>
    </xf>
    <xf numFmtId="180" fontId="1" fillId="0" borderId="0"/>
    <xf numFmtId="181" fontId="1" fillId="0" borderId="0" applyFont="0" applyFill="0" applyBorder="0" applyAlignment="0" applyProtection="0"/>
    <xf numFmtId="179" fontId="1" fillId="0" borderId="0"/>
    <xf numFmtId="180" fontId="1" fillId="0" borderId="0"/>
    <xf numFmtId="181" fontId="1" fillId="0" borderId="0" applyFont="0" applyFill="0" applyBorder="0" applyAlignment="0" applyProtection="0"/>
    <xf numFmtId="182" fontId="20" fillId="0" borderId="0"/>
    <xf numFmtId="0" fontId="19" fillId="0" borderId="0"/>
    <xf numFmtId="0" fontId="21" fillId="0" borderId="0" applyNumberForma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7" fillId="4" borderId="2" xfId="2" applyNumberFormat="1" applyFont="1" applyFill="1" applyBorder="1" applyAlignment="1">
      <alignment horizontal="center" vertical="center" wrapText="1"/>
    </xf>
    <xf numFmtId="0" fontId="11" fillId="0" borderId="0" xfId="4" applyFont="1"/>
    <xf numFmtId="177" fontId="11" fillId="0" borderId="0" xfId="4" applyNumberFormat="1" applyFont="1"/>
    <xf numFmtId="49" fontId="11" fillId="0" borderId="0" xfId="4" applyNumberFormat="1" applyFont="1"/>
    <xf numFmtId="0" fontId="1" fillId="0" borderId="0" xfId="5"/>
    <xf numFmtId="0" fontId="5" fillId="0" borderId="0" xfId="5" applyFont="1"/>
    <xf numFmtId="0" fontId="5" fillId="3" borderId="1" xfId="5" applyFont="1" applyFill="1" applyBorder="1" applyAlignment="1">
      <alignment vertical="center"/>
    </xf>
    <xf numFmtId="40" fontId="5" fillId="3" borderId="1" xfId="5" applyNumberFormat="1" applyFont="1" applyFill="1" applyBorder="1" applyAlignment="1">
      <alignment horizontal="center" vertical="center"/>
    </xf>
    <xf numFmtId="49" fontId="2" fillId="2" borderId="1" xfId="5" applyNumberFormat="1" applyFont="1" applyFill="1" applyBorder="1" applyAlignment="1">
      <alignment vertical="center"/>
    </xf>
    <xf numFmtId="40" fontId="6" fillId="2" borderId="1" xfId="5" applyNumberFormat="1" applyFont="1" applyFill="1" applyBorder="1" applyAlignment="1">
      <alignment horizontal="center" vertical="center" wrapText="1"/>
    </xf>
    <xf numFmtId="49" fontId="5" fillId="3" borderId="1" xfId="5" applyNumberFormat="1" applyFont="1" applyFill="1" applyBorder="1" applyAlignment="1">
      <alignment vertical="center"/>
    </xf>
    <xf numFmtId="14" fontId="8" fillId="0" borderId="1" xfId="5" applyNumberFormat="1" applyFont="1" applyBorder="1" applyAlignment="1">
      <alignment horizontal="center" vertical="center"/>
    </xf>
    <xf numFmtId="40" fontId="5" fillId="2" borderId="1" xfId="5" applyNumberFormat="1" applyFont="1" applyFill="1" applyBorder="1" applyAlignment="1">
      <alignment horizontal="center" vertical="center"/>
    </xf>
    <xf numFmtId="49" fontId="5" fillId="3" borderId="3" xfId="5" applyNumberFormat="1" applyFont="1" applyFill="1" applyBorder="1" applyAlignment="1">
      <alignment vertical="center"/>
    </xf>
    <xf numFmtId="0" fontId="7" fillId="0" borderId="1" xfId="5" applyFont="1" applyBorder="1" applyAlignment="1">
      <alignment horizontal="center" vertical="center" wrapText="1"/>
    </xf>
    <xf numFmtId="0" fontId="5" fillId="3" borderId="4" xfId="5" applyFont="1" applyFill="1" applyBorder="1" applyAlignment="1">
      <alignment vertical="center"/>
    </xf>
    <xf numFmtId="14" fontId="8" fillId="0" borderId="5" xfId="5" applyNumberFormat="1" applyFont="1" applyBorder="1" applyAlignment="1">
      <alignment horizontal="center" vertical="center"/>
    </xf>
    <xf numFmtId="40" fontId="5" fillId="2" borderId="1" xfId="5" applyNumberFormat="1" applyFont="1" applyFill="1" applyBorder="1" applyAlignment="1">
      <alignment horizontal="center" vertical="center" wrapText="1"/>
    </xf>
    <xf numFmtId="40" fontId="13" fillId="5" borderId="1" xfId="5" applyNumberFormat="1" applyFont="1" applyFill="1" applyBorder="1" applyAlignment="1">
      <alignment horizontal="center" vertical="center" wrapText="1"/>
    </xf>
    <xf numFmtId="177" fontId="13" fillId="5" borderId="1" xfId="5" applyNumberFormat="1" applyFont="1" applyFill="1" applyBorder="1" applyAlignment="1">
      <alignment horizontal="center" vertical="center" wrapText="1"/>
    </xf>
    <xf numFmtId="0" fontId="5" fillId="0" borderId="1" xfId="5" applyFont="1" applyBorder="1"/>
    <xf numFmtId="14" fontId="14" fillId="0" borderId="1" xfId="5" applyNumberFormat="1" applyFont="1" applyBorder="1" applyAlignment="1">
      <alignment horizontal="left" vertical="center"/>
    </xf>
    <xf numFmtId="40" fontId="5" fillId="2" borderId="1" xfId="5" applyNumberFormat="1" applyFont="1" applyFill="1" applyBorder="1" applyAlignment="1">
      <alignment vertical="center"/>
    </xf>
    <xf numFmtId="0" fontId="5" fillId="0" borderId="1" xfId="5" applyFont="1" applyBorder="1" applyAlignment="1">
      <alignment horizontal="center" vertical="center"/>
    </xf>
    <xf numFmtId="0" fontId="5" fillId="0" borderId="1" xfId="5" applyFont="1" applyBorder="1" applyAlignment="1">
      <alignment vertical="center"/>
    </xf>
    <xf numFmtId="2" fontId="5" fillId="0" borderId="1" xfId="5" applyNumberFormat="1" applyFont="1" applyBorder="1" applyAlignment="1">
      <alignment vertical="center"/>
    </xf>
    <xf numFmtId="49" fontId="2" fillId="2" borderId="6" xfId="5" applyNumberFormat="1" applyFont="1" applyFill="1" applyBorder="1" applyAlignment="1">
      <alignment vertical="center"/>
    </xf>
    <xf numFmtId="177" fontId="2" fillId="2" borderId="6" xfId="5" applyNumberFormat="1" applyFont="1" applyFill="1" applyBorder="1" applyAlignment="1">
      <alignment horizontal="center" vertical="center"/>
    </xf>
    <xf numFmtId="0" fontId="2" fillId="2" borderId="6" xfId="5" applyFont="1" applyFill="1" applyBorder="1" applyAlignment="1">
      <alignment vertical="center"/>
    </xf>
    <xf numFmtId="177" fontId="2" fillId="2" borderId="6" xfId="5" applyNumberFormat="1" applyFont="1" applyFill="1" applyBorder="1" applyAlignment="1">
      <alignment vertical="center"/>
    </xf>
    <xf numFmtId="49" fontId="15" fillId="2" borderId="1" xfId="5" applyNumberFormat="1" applyFont="1" applyFill="1" applyBorder="1" applyAlignment="1">
      <alignment vertical="center"/>
    </xf>
    <xf numFmtId="177" fontId="2" fillId="2" borderId="1" xfId="5" applyNumberFormat="1" applyFont="1" applyFill="1" applyBorder="1" applyAlignment="1">
      <alignment horizontal="center" vertical="center"/>
    </xf>
    <xf numFmtId="177" fontId="5" fillId="0" borderId="1" xfId="5" applyNumberFormat="1" applyFont="1" applyBorder="1" applyAlignment="1">
      <alignment horizontal="center"/>
    </xf>
    <xf numFmtId="49" fontId="16" fillId="2" borderId="1" xfId="5" applyNumberFormat="1" applyFont="1" applyFill="1" applyBorder="1" applyAlignment="1">
      <alignment horizontal="left" vertical="center" wrapText="1"/>
    </xf>
    <xf numFmtId="0" fontId="21" fillId="0" borderId="1" xfId="33" applyNumberFormat="1" applyBorder="1" applyAlignment="1" applyProtection="1">
      <alignment horizontal="center" vertical="center" wrapText="1"/>
    </xf>
    <xf numFmtId="49" fontId="5" fillId="0" borderId="1" xfId="5" applyNumberFormat="1" applyFont="1" applyBorder="1"/>
    <xf numFmtId="49" fontId="5" fillId="3" borderId="1" xfId="5" applyNumberFormat="1" applyFont="1" applyFill="1" applyBorder="1" applyAlignment="1">
      <alignment horizontal="center" vertical="center"/>
    </xf>
    <xf numFmtId="183" fontId="5" fillId="0" borderId="1" xfId="5" applyNumberFormat="1" applyFont="1" applyBorder="1" applyAlignment="1">
      <alignment horizontal="center" vertical="center"/>
    </xf>
    <xf numFmtId="2" fontId="5" fillId="0" borderId="1" xfId="5" applyNumberFormat="1" applyFont="1" applyBorder="1" applyAlignment="1">
      <alignment horizontal="center" vertical="center"/>
    </xf>
    <xf numFmtId="49" fontId="4" fillId="3" borderId="1" xfId="5" applyNumberFormat="1" applyFont="1" applyFill="1" applyBorder="1" applyAlignment="1">
      <alignment horizontal="center" vertical="center"/>
    </xf>
  </cellXfs>
  <cellStyles count="34">
    <cellStyle name="Comma 2" xfId="30" xr:uid="{A282B5D8-CAFE-4636-9315-1215BA6C45EB}"/>
    <cellStyle name="Normal 2 2" xfId="16" xr:uid="{7D07FBFB-98C9-4484-B546-10AFE531C865}"/>
    <cellStyle name="Normal 2 2 2 3" xfId="17" xr:uid="{8E96B852-9155-42F9-B013-E86287BD4868}"/>
    <cellStyle name="Normal 2 2 3 2" xfId="20" xr:uid="{0846D049-8CD7-401A-8645-68AF5CFFCB7A}"/>
    <cellStyle name="Normal 2 3" xfId="32" xr:uid="{2B796407-DB96-47FA-AC40-790C3936FAF1}"/>
    <cellStyle name="Normal 2 4" xfId="13" xr:uid="{4944B8C2-6B43-4254-B4A3-45B81D035C88}"/>
    <cellStyle name="Normal 2 7" xfId="26" xr:uid="{29B03527-C1C5-4816-BD82-0F1DFD949EF0}"/>
    <cellStyle name="Normal 3 2" xfId="21" xr:uid="{99AB0185-2506-4CBD-BCC1-3EBDF0522B91}"/>
    <cellStyle name="Normal 3 4" xfId="29" xr:uid="{FEE35250-F394-4065-8292-1BEBD5798297}"/>
    <cellStyle name="Normal 7 2 2" xfId="10" xr:uid="{82F9D28F-F8EC-473F-B297-16DE69C01174}"/>
    <cellStyle name="Normal_mck_ceocircle_20060228 2" xfId="24" xr:uid="{3AD99EDA-59B8-4803-B0F5-D6CA33327C0B}"/>
    <cellStyle name="Normal_mck_ceocircle_20060228_budget_mini_ava_041207.xls" xfId="4" xr:uid="{2BDC63B3-04E4-49AC-87E3-E08D74AD8426}"/>
    <cellStyle name="百分比 2 2" xfId="22" xr:uid="{AAAFCB33-6DE2-4283-A58B-A99B3E1BC077}"/>
    <cellStyle name="百分比 3" xfId="23" xr:uid="{0C33DFDE-CF8A-4B90-9517-F4E155CFE9E3}"/>
    <cellStyle name="常规" xfId="0" builtinId="0"/>
    <cellStyle name="常规 14 2 2" xfId="8" xr:uid="{8B0D0765-4B44-4129-8778-00824A0CF80E}"/>
    <cellStyle name="常规 2 2" xfId="7" xr:uid="{7C3A6D2F-9A7A-441E-9027-E5EC29D50C6F}"/>
    <cellStyle name="常规 3" xfId="1" xr:uid="{3E866DCE-5116-4633-8328-017C20E51E82}"/>
    <cellStyle name="常规 3 3 2 2" xfId="9" xr:uid="{23F3479F-B0FB-4BCF-9837-684479A380FB}"/>
    <cellStyle name="常规 4 2" xfId="14" xr:uid="{ECAF00D7-9C55-49F6-9B78-85E55BC0B01A}"/>
    <cellStyle name="常规 5" xfId="5" xr:uid="{166CC2A0-AFA3-4168-BBF3-CAC8789E0FF8}"/>
    <cellStyle name="常规 5 2 2 3 2" xfId="18" xr:uid="{A2C9E14D-3003-4E8E-AE70-7CD7F8D5C035}"/>
    <cellStyle name="常规 5 2 2 3 4" xfId="28" xr:uid="{20167449-3ACF-4874-80BB-47A5ED7974BC}"/>
    <cellStyle name="常规 6" xfId="2" xr:uid="{5C6A0DB0-5B35-484B-A6C2-EC2CBF201E7F}"/>
    <cellStyle name="常规 9 2 2" xfId="12" xr:uid="{E5FCB640-1665-4CF3-864A-8296DC9F0927}"/>
    <cellStyle name="超链接" xfId="33" builtinId="8"/>
    <cellStyle name="超链接 2" xfId="3" xr:uid="{AA90CFDC-7448-4F1D-9FC2-D0AA5003548D}"/>
    <cellStyle name="超链接 3" xfId="6" xr:uid="{05AC913E-EB6C-4443-A059-A2D93EF6005C}"/>
    <cellStyle name="千位分隔 2 2 2 2" xfId="11" xr:uid="{A75C938F-6A2A-46B2-96B2-6FFC7496C443}"/>
    <cellStyle name="千位分隔 2 3" xfId="15" xr:uid="{A2E78822-342B-437C-AEDF-ABE2C27D06EC}"/>
    <cellStyle name="千位分隔 4" xfId="27" xr:uid="{9D9522B6-2EFA-4BBE-8B65-27E49B8867E0}"/>
    <cellStyle name="样式 1 2 2 2" xfId="19" xr:uid="{88D5D412-E7C6-4D22-A450-A4374140529F}"/>
    <cellStyle name="样式 1 2 2 2 2 2" xfId="25" xr:uid="{0C9B46A5-D9EB-4A95-B111-BFB6A2E7AFDE}"/>
    <cellStyle name="样式 1 2 2 3" xfId="31" xr:uid="{D40C8029-B041-47A9-A2BA-0D27D60BF9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vate\var\folders\46\6vdj1vl51438ctqfbrb__k7r0000gn\T\com.microsoft.Outlook\Outlook%20Temp\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vate\var\folders\46\6vdj1vl51438ctqfbrb__k7r0000gn\T\com.microsoft.Outlook\Outlook%20Temp\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vate\var\folders\46\6vdj1vl51438ctqfbrb__k7r0000gn\T\com.microsoft.Outlook\Outlook%20Temp\D: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vate\var\folders\46\6vdj1vl51438ctqfbrb__k7r0000gn\T\com.microsoft.Outlook\Outlook%20Temp\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angfengyu@cct.cn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wangfengyu@cct.cn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wangfengy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F52BF-3FDB-4A86-ABB0-D7774DF4A72D}">
  <sheetPr>
    <pageSetUpPr fitToPage="1"/>
  </sheetPr>
  <dimension ref="A1:I33"/>
  <sheetViews>
    <sheetView tabSelected="1" zoomScale="70" zoomScaleNormal="70" zoomScalePageLayoutView="75" workbookViewId="0">
      <selection activeCell="B38" sqref="B38"/>
    </sheetView>
  </sheetViews>
  <sheetFormatPr defaultColWidth="12.06640625" defaultRowHeight="13.9"/>
  <cols>
    <col min="1" max="1" width="6.9296875" style="2" customWidth="1"/>
    <col min="2" max="2" width="61.796875" style="2" customWidth="1"/>
    <col min="3" max="3" width="21.06640625" style="2" customWidth="1"/>
    <col min="4" max="6" width="22.59765625" style="2" customWidth="1"/>
    <col min="7" max="7" width="43.6640625" style="2" customWidth="1"/>
    <col min="8" max="8" width="15.73046875" style="2" hidden="1" customWidth="1"/>
    <col min="9" max="9" width="14.796875" style="2" hidden="1" customWidth="1"/>
    <col min="10" max="16384" width="12.06640625" style="2"/>
  </cols>
  <sheetData>
    <row r="1" spans="2:3" s="5" customFormat="1" ht="28.05" customHeight="1"/>
    <row r="2" spans="2:3" s="5" customFormat="1" ht="28.25" customHeight="1"/>
    <row r="3" spans="2:3" s="6" customFormat="1" ht="19.899999999999999">
      <c r="B3" s="40" t="s">
        <v>0</v>
      </c>
      <c r="C3" s="40"/>
    </row>
    <row r="4" spans="2:3" s="6" customFormat="1">
      <c r="B4" s="7"/>
      <c r="C4" s="8"/>
    </row>
    <row r="5" spans="2:3" s="6" customFormat="1" ht="29.25" customHeight="1" thickBot="1">
      <c r="B5" s="9" t="s">
        <v>1</v>
      </c>
      <c r="C5" s="10" t="s">
        <v>2</v>
      </c>
    </row>
    <row r="6" spans="2:3" s="6" customFormat="1" ht="80" customHeight="1">
      <c r="B6" s="11" t="s">
        <v>3</v>
      </c>
      <c r="C6" s="1" t="s">
        <v>4</v>
      </c>
    </row>
    <row r="7" spans="2:3" s="6" customFormat="1" ht="15.4">
      <c r="B7" s="11" t="s">
        <v>5</v>
      </c>
      <c r="C7" s="12" t="s">
        <v>31</v>
      </c>
    </row>
    <row r="8" spans="2:3" s="6" customFormat="1" ht="15.4">
      <c r="B8" s="11" t="s">
        <v>6</v>
      </c>
      <c r="C8" s="12" t="s">
        <v>16</v>
      </c>
    </row>
    <row r="9" spans="2:3" s="6" customFormat="1">
      <c r="B9" s="7"/>
      <c r="C9" s="8"/>
    </row>
    <row r="10" spans="2:3" s="6" customFormat="1" ht="15">
      <c r="B10" s="9" t="s">
        <v>7</v>
      </c>
      <c r="C10" s="13"/>
    </row>
    <row r="11" spans="2:3" s="6" customFormat="1" ht="15.4">
      <c r="B11" s="14" t="s">
        <v>8</v>
      </c>
      <c r="C11" s="15" t="s">
        <v>32</v>
      </c>
    </row>
    <row r="12" spans="2:3" s="6" customFormat="1" ht="15.4">
      <c r="B12" s="14" t="s">
        <v>9</v>
      </c>
      <c r="C12" s="15" t="s">
        <v>33</v>
      </c>
    </row>
    <row r="13" spans="2:3" s="6" customFormat="1" ht="15.4">
      <c r="B13" s="14" t="s">
        <v>10</v>
      </c>
      <c r="C13" s="15" t="s">
        <v>11</v>
      </c>
    </row>
    <row r="14" spans="2:3" s="6" customFormat="1" ht="15.4">
      <c r="B14" s="14" t="s">
        <v>12</v>
      </c>
      <c r="C14" s="15">
        <v>15210370021</v>
      </c>
    </row>
    <row r="15" spans="2:3" s="6" customFormat="1" ht="15.4">
      <c r="B15" s="14" t="s">
        <v>13</v>
      </c>
      <c r="C15" s="15"/>
    </row>
    <row r="16" spans="2:3" s="6" customFormat="1">
      <c r="B16" s="14" t="s">
        <v>14</v>
      </c>
      <c r="C16" s="35" t="s">
        <v>34</v>
      </c>
    </row>
    <row r="17" spans="1:9" s="6" customFormat="1" ht="15.4">
      <c r="B17" s="16"/>
      <c r="C17" s="17"/>
    </row>
    <row r="18" spans="1:9" s="6" customFormat="1" ht="33" customHeight="1">
      <c r="A18" s="9"/>
      <c r="B18" s="9" t="s">
        <v>17</v>
      </c>
      <c r="C18" s="13" t="s">
        <v>18</v>
      </c>
      <c r="D18" s="13" t="s">
        <v>19</v>
      </c>
      <c r="E18" s="13" t="s">
        <v>20</v>
      </c>
      <c r="F18" s="13" t="s">
        <v>41</v>
      </c>
      <c r="G18" s="18" t="s">
        <v>15</v>
      </c>
      <c r="H18" s="19" t="s">
        <v>21</v>
      </c>
      <c r="I18" s="20" t="s">
        <v>22</v>
      </c>
    </row>
    <row r="19" spans="1:9" s="6" customFormat="1" ht="21.5" customHeight="1">
      <c r="A19" s="21"/>
      <c r="B19" s="22" t="s">
        <v>23</v>
      </c>
      <c r="C19" s="23"/>
      <c r="D19" s="8">
        <v>500</v>
      </c>
      <c r="E19" s="24">
        <v>40</v>
      </c>
      <c r="F19" s="39">
        <f>D19*E19</f>
        <v>20000</v>
      </c>
      <c r="G19" s="24" t="s">
        <v>24</v>
      </c>
      <c r="H19" s="25">
        <v>1490</v>
      </c>
      <c r="I19" s="26">
        <f>D19/H19</f>
        <v>0.33557046979865773</v>
      </c>
    </row>
    <row r="20" spans="1:9" s="6" customFormat="1" ht="15">
      <c r="B20" s="27" t="s">
        <v>41</v>
      </c>
      <c r="C20" s="28"/>
      <c r="D20" s="29"/>
      <c r="E20" s="29"/>
      <c r="F20" s="28">
        <f>F19</f>
        <v>20000</v>
      </c>
      <c r="G20" s="30"/>
    </row>
    <row r="21" spans="1:9" s="6" customFormat="1" ht="15">
      <c r="B21" s="31" t="s">
        <v>25</v>
      </c>
      <c r="C21" s="32"/>
      <c r="D21" s="9"/>
      <c r="E21" s="9"/>
      <c r="F21" s="32">
        <f>SUM(F20*0.78)</f>
        <v>15600</v>
      </c>
      <c r="G21" s="9"/>
    </row>
    <row r="22" spans="1:9" s="6" customFormat="1" ht="15">
      <c r="B22" s="31" t="s">
        <v>26</v>
      </c>
      <c r="C22" s="32"/>
      <c r="D22" s="9"/>
      <c r="E22" s="9"/>
      <c r="F22" s="32">
        <f>SUM(F20*0.22)</f>
        <v>4400</v>
      </c>
      <c r="G22" s="9"/>
    </row>
    <row r="23" spans="1:9" s="6" customFormat="1">
      <c r="B23" s="7"/>
      <c r="C23" s="33"/>
      <c r="D23" s="33"/>
      <c r="E23" s="21"/>
      <c r="F23" s="21"/>
      <c r="G23" s="21"/>
    </row>
    <row r="24" spans="1:9" s="6" customFormat="1" ht="15">
      <c r="B24" s="34" t="s">
        <v>27</v>
      </c>
      <c r="C24" s="32"/>
      <c r="D24" s="9"/>
      <c r="E24" s="9"/>
      <c r="F24" s="32">
        <f>SUM(F20*0.06)</f>
        <v>1200</v>
      </c>
      <c r="G24" s="9"/>
    </row>
    <row r="25" spans="1:9" s="6" customFormat="1" ht="15">
      <c r="B25" s="9" t="s">
        <v>28</v>
      </c>
      <c r="C25" s="32"/>
      <c r="D25" s="9"/>
      <c r="E25" s="9"/>
      <c r="F25" s="32">
        <f>SUM(F20+F24)</f>
        <v>21200</v>
      </c>
      <c r="G25" s="9"/>
    </row>
    <row r="26" spans="1:9" s="6" customFormat="1" ht="15">
      <c r="B26" s="31" t="s">
        <v>29</v>
      </c>
      <c r="C26" s="32"/>
      <c r="D26" s="9"/>
      <c r="E26" s="9"/>
      <c r="F26" s="32">
        <f>SUM(F25*0.78)</f>
        <v>16536</v>
      </c>
      <c r="G26" s="9"/>
    </row>
    <row r="27" spans="1:9" s="6" customFormat="1" ht="15">
      <c r="B27" s="31" t="s">
        <v>30</v>
      </c>
      <c r="C27" s="32"/>
      <c r="D27" s="9"/>
      <c r="E27" s="9"/>
      <c r="F27" s="32">
        <f>SUM(F25*0.22)</f>
        <v>4664</v>
      </c>
      <c r="G27" s="9"/>
    </row>
    <row r="28" spans="1:9">
      <c r="D28" s="4"/>
    </row>
    <row r="29" spans="1:9">
      <c r="D29" s="3"/>
    </row>
    <row r="30" spans="1:9">
      <c r="D30" s="3"/>
    </row>
    <row r="32" spans="1:9">
      <c r="D32" s="4"/>
    </row>
    <row r="33" spans="4:4">
      <c r="D33" s="4"/>
    </row>
  </sheetData>
  <mergeCells count="1">
    <mergeCell ref="B3:C3"/>
  </mergeCells>
  <phoneticPr fontId="3" type="noConversion"/>
  <hyperlinks>
    <hyperlink ref="C16" r:id="rId1" xr:uid="{0BD1D458-E6A4-4C6B-9A4C-3E86C06EF386}"/>
  </hyperlinks>
  <pageMargins left="0.23622047244094499" right="0.23622047244094499" top="0.27559055118110198" bottom="0.31496062992126" header="0.31496062992126" footer="0.31496062992126"/>
  <pageSetup paperSize="9" scale="71" fitToHeight="0" orientation="landscape" r:id="rId2"/>
  <headerFooter>
    <oddHeader>&amp;C&amp;A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186BB-F1F6-4087-9EE7-251A1F1C8532}">
  <sheetPr>
    <pageSetUpPr fitToPage="1"/>
  </sheetPr>
  <dimension ref="A1:I29"/>
  <sheetViews>
    <sheetView zoomScale="70" zoomScaleNormal="70" zoomScalePageLayoutView="75" workbookViewId="0">
      <selection activeCell="A3" sqref="A3:G23"/>
    </sheetView>
  </sheetViews>
  <sheetFormatPr defaultColWidth="12.06640625" defaultRowHeight="13.9"/>
  <cols>
    <col min="1" max="1" width="15.53125" style="2" customWidth="1"/>
    <col min="2" max="2" width="61.796875" style="2" customWidth="1"/>
    <col min="3" max="3" width="21.06640625" style="2" customWidth="1"/>
    <col min="4" max="4" width="17.9296875" style="2" customWidth="1"/>
    <col min="5" max="5" width="22.3984375" style="2" customWidth="1"/>
    <col min="6" max="6" width="29.265625" style="2" customWidth="1"/>
    <col min="7" max="7" width="43.6640625" style="2" customWidth="1"/>
    <col min="8" max="8" width="15.73046875" style="2" hidden="1" customWidth="1"/>
    <col min="9" max="9" width="14.796875" style="2" hidden="1" customWidth="1"/>
    <col min="10" max="16384" width="12.06640625" style="2"/>
  </cols>
  <sheetData>
    <row r="1" spans="2:3" s="5" customFormat="1" ht="28.05" customHeight="1"/>
    <row r="2" spans="2:3" s="5" customFormat="1" ht="28.25" customHeight="1"/>
    <row r="3" spans="2:3" s="6" customFormat="1" ht="19.899999999999999">
      <c r="B3" s="40" t="s">
        <v>0</v>
      </c>
      <c r="C3" s="40"/>
    </row>
    <row r="4" spans="2:3" s="6" customFormat="1">
      <c r="B4" s="7"/>
      <c r="C4" s="8"/>
    </row>
    <row r="5" spans="2:3" s="6" customFormat="1" ht="29.25" customHeight="1" thickBot="1">
      <c r="B5" s="9" t="s">
        <v>1</v>
      </c>
      <c r="C5" s="10" t="s">
        <v>2</v>
      </c>
    </row>
    <row r="6" spans="2:3" s="6" customFormat="1" ht="80" customHeight="1">
      <c r="B6" s="11" t="s">
        <v>3</v>
      </c>
      <c r="C6" s="1" t="s">
        <v>4</v>
      </c>
    </row>
    <row r="7" spans="2:3" s="6" customFormat="1" ht="15.4">
      <c r="B7" s="11" t="s">
        <v>5</v>
      </c>
      <c r="C7" s="12" t="s">
        <v>31</v>
      </c>
    </row>
    <row r="8" spans="2:3" s="6" customFormat="1" ht="15.4">
      <c r="B8" s="11" t="s">
        <v>37</v>
      </c>
      <c r="C8" s="12" t="s">
        <v>16</v>
      </c>
    </row>
    <row r="9" spans="2:3" s="6" customFormat="1" ht="19.149999999999999" customHeight="1">
      <c r="B9" s="7" t="s">
        <v>38</v>
      </c>
      <c r="C9" s="8" t="s">
        <v>39</v>
      </c>
    </row>
    <row r="10" spans="2:3" s="6" customFormat="1" ht="15">
      <c r="B10" s="9" t="s">
        <v>7</v>
      </c>
      <c r="C10" s="13"/>
    </row>
    <row r="11" spans="2:3" s="6" customFormat="1" ht="15.4">
      <c r="B11" s="14" t="s">
        <v>8</v>
      </c>
      <c r="C11" s="15" t="s">
        <v>32</v>
      </c>
    </row>
    <row r="12" spans="2:3" s="6" customFormat="1" ht="15.4">
      <c r="B12" s="14" t="s">
        <v>9</v>
      </c>
      <c r="C12" s="15" t="s">
        <v>33</v>
      </c>
    </row>
    <row r="13" spans="2:3" s="6" customFormat="1" ht="15.4">
      <c r="B13" s="14" t="s">
        <v>10</v>
      </c>
      <c r="C13" s="15" t="s">
        <v>11</v>
      </c>
    </row>
    <row r="14" spans="2:3" s="6" customFormat="1" ht="15.4">
      <c r="B14" s="14" t="s">
        <v>12</v>
      </c>
      <c r="C14" s="15">
        <v>15210370021</v>
      </c>
    </row>
    <row r="15" spans="2:3" s="6" customFormat="1" ht="15.4">
      <c r="B15" s="14" t="s">
        <v>13</v>
      </c>
      <c r="C15" s="15"/>
    </row>
    <row r="16" spans="2:3" s="6" customFormat="1">
      <c r="B16" s="14" t="s">
        <v>14</v>
      </c>
      <c r="C16" s="35" t="s">
        <v>34</v>
      </c>
    </row>
    <row r="17" spans="1:9" s="6" customFormat="1" ht="15.4">
      <c r="B17" s="16"/>
      <c r="C17" s="17"/>
    </row>
    <row r="18" spans="1:9" s="6" customFormat="1" ht="33" customHeight="1">
      <c r="A18" s="9" t="s">
        <v>45</v>
      </c>
      <c r="B18" s="9" t="s">
        <v>17</v>
      </c>
      <c r="C18" s="13" t="s">
        <v>18</v>
      </c>
      <c r="D18" s="13" t="s">
        <v>42</v>
      </c>
      <c r="E18" s="13" t="s">
        <v>20</v>
      </c>
      <c r="F18" s="13" t="s">
        <v>41</v>
      </c>
      <c r="G18" s="18" t="s">
        <v>15</v>
      </c>
      <c r="H18" s="19" t="s">
        <v>21</v>
      </c>
      <c r="I18" s="20" t="s">
        <v>22</v>
      </c>
    </row>
    <row r="19" spans="1:9" s="6" customFormat="1" ht="21.5" customHeight="1">
      <c r="A19" s="36" t="s">
        <v>35</v>
      </c>
      <c r="B19" s="22" t="s">
        <v>23</v>
      </c>
      <c r="C19" s="23"/>
      <c r="D19" s="8">
        <v>500</v>
      </c>
      <c r="E19" s="38">
        <f>'7_DD Summary'!F21/'7_DD NSC'!D19</f>
        <v>31.2</v>
      </c>
      <c r="F19" s="39">
        <f>D19*E19</f>
        <v>15600</v>
      </c>
      <c r="G19" s="24" t="s">
        <v>24</v>
      </c>
      <c r="H19" s="25">
        <v>1490</v>
      </c>
      <c r="I19" s="26">
        <f>D19/H19</f>
        <v>0.33557046979865773</v>
      </c>
    </row>
    <row r="20" spans="1:9" s="6" customFormat="1" ht="15">
      <c r="B20" s="31" t="s">
        <v>43</v>
      </c>
      <c r="C20" s="28"/>
      <c r="D20" s="29"/>
      <c r="E20" s="29"/>
      <c r="F20" s="28">
        <f>F19</f>
        <v>15600</v>
      </c>
      <c r="G20" s="30"/>
    </row>
    <row r="21" spans="1:9" s="6" customFormat="1">
      <c r="B21" s="7"/>
      <c r="C21" s="33"/>
      <c r="D21" s="33"/>
      <c r="E21" s="21"/>
      <c r="F21" s="21"/>
      <c r="G21" s="21"/>
    </row>
    <row r="22" spans="1:9" s="6" customFormat="1" ht="15">
      <c r="B22" s="34" t="s">
        <v>27</v>
      </c>
      <c r="C22" s="32"/>
      <c r="D22" s="9"/>
      <c r="E22" s="9"/>
      <c r="F22" s="32">
        <f>SUM(F20*0.06)</f>
        <v>936</v>
      </c>
      <c r="G22" s="9"/>
    </row>
    <row r="23" spans="1:9" s="6" customFormat="1" ht="15">
      <c r="B23" s="31" t="s">
        <v>44</v>
      </c>
      <c r="C23" s="32"/>
      <c r="D23" s="9"/>
      <c r="E23" s="9"/>
      <c r="F23" s="32">
        <f>SUM(F20+F22)</f>
        <v>16536</v>
      </c>
      <c r="G23" s="9"/>
    </row>
    <row r="24" spans="1:9">
      <c r="D24" s="4"/>
    </row>
    <row r="25" spans="1:9">
      <c r="D25" s="3"/>
    </row>
    <row r="26" spans="1:9">
      <c r="D26" s="3"/>
    </row>
    <row r="28" spans="1:9">
      <c r="D28" s="4"/>
    </row>
    <row r="29" spans="1:9">
      <c r="D29" s="4"/>
    </row>
  </sheetData>
  <mergeCells count="1">
    <mergeCell ref="B3:C3"/>
  </mergeCells>
  <phoneticPr fontId="3" type="noConversion"/>
  <hyperlinks>
    <hyperlink ref="C16" r:id="rId1" xr:uid="{A19BA1AE-BE7F-40FC-9166-7259C73A18AC}"/>
  </hyperlinks>
  <pageMargins left="0.23622047244094499" right="0.23622047244094499" top="0.27559055118110198" bottom="0.31496062992126" header="0.31496062992126" footer="0.31496062992126"/>
  <pageSetup paperSize="9" scale="64" fitToHeight="0" orientation="landscape" r:id="rId2"/>
  <headerFooter>
    <oddHeader>&amp;C&amp;A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D5C15-952B-437A-B1AC-32D3CD2D33EE}">
  <sheetPr>
    <pageSetUpPr fitToPage="1"/>
  </sheetPr>
  <dimension ref="A1:I29"/>
  <sheetViews>
    <sheetView zoomScale="70" zoomScaleNormal="70" zoomScalePageLayoutView="75" workbookViewId="0">
      <selection activeCell="A3" sqref="A3:G23"/>
    </sheetView>
  </sheetViews>
  <sheetFormatPr defaultColWidth="12.06640625" defaultRowHeight="13.9"/>
  <cols>
    <col min="1" max="1" width="11.86328125" style="2" bestFit="1" customWidth="1"/>
    <col min="2" max="2" width="61.796875" style="2" customWidth="1"/>
    <col min="3" max="3" width="21.06640625" style="2" customWidth="1"/>
    <col min="4" max="6" width="22.59765625" style="2" customWidth="1"/>
    <col min="7" max="7" width="43.6640625" style="2" customWidth="1"/>
    <col min="8" max="8" width="15.73046875" style="2" hidden="1" customWidth="1"/>
    <col min="9" max="9" width="14.796875" style="2" hidden="1" customWidth="1"/>
    <col min="10" max="16384" width="12.06640625" style="2"/>
  </cols>
  <sheetData>
    <row r="1" spans="2:3" s="5" customFormat="1" ht="28.05" customHeight="1"/>
    <row r="2" spans="2:3" s="5" customFormat="1" ht="28.25" customHeight="1"/>
    <row r="3" spans="2:3" s="6" customFormat="1" ht="19.899999999999999">
      <c r="B3" s="40" t="s">
        <v>0</v>
      </c>
      <c r="C3" s="40"/>
    </row>
    <row r="4" spans="2:3" s="6" customFormat="1">
      <c r="B4" s="7"/>
      <c r="C4" s="8"/>
    </row>
    <row r="5" spans="2:3" s="6" customFormat="1" ht="29.25" customHeight="1" thickBot="1">
      <c r="B5" s="9" t="s">
        <v>1</v>
      </c>
      <c r="C5" s="10" t="s">
        <v>2</v>
      </c>
    </row>
    <row r="6" spans="2:3" s="6" customFormat="1" ht="80" customHeight="1">
      <c r="B6" s="11" t="s">
        <v>3</v>
      </c>
      <c r="C6" s="1" t="s">
        <v>4</v>
      </c>
    </row>
    <row r="7" spans="2:3" s="6" customFormat="1" ht="15.4">
      <c r="B7" s="11" t="s">
        <v>5</v>
      </c>
      <c r="C7" s="12" t="s">
        <v>31</v>
      </c>
    </row>
    <row r="8" spans="2:3" s="6" customFormat="1" ht="15.4">
      <c r="B8" s="11" t="s">
        <v>6</v>
      </c>
      <c r="C8" s="12" t="s">
        <v>16</v>
      </c>
    </row>
    <row r="9" spans="2:3" s="6" customFormat="1" ht="25.15" customHeight="1">
      <c r="B9" s="7" t="s">
        <v>40</v>
      </c>
      <c r="C9" s="37">
        <v>46002718</v>
      </c>
    </row>
    <row r="10" spans="2:3" s="6" customFormat="1" ht="15">
      <c r="B10" s="9" t="s">
        <v>7</v>
      </c>
      <c r="C10" s="13"/>
    </row>
    <row r="11" spans="2:3" s="6" customFormat="1" ht="15.4">
      <c r="B11" s="14" t="s">
        <v>8</v>
      </c>
      <c r="C11" s="15" t="s">
        <v>32</v>
      </c>
    </row>
    <row r="12" spans="2:3" s="6" customFormat="1" ht="15.4">
      <c r="B12" s="14" t="s">
        <v>9</v>
      </c>
      <c r="C12" s="15" t="s">
        <v>33</v>
      </c>
    </row>
    <row r="13" spans="2:3" s="6" customFormat="1" ht="15.4">
      <c r="B13" s="14" t="s">
        <v>10</v>
      </c>
      <c r="C13" s="15" t="s">
        <v>11</v>
      </c>
    </row>
    <row r="14" spans="2:3" s="6" customFormat="1" ht="15.4">
      <c r="B14" s="14" t="s">
        <v>12</v>
      </c>
      <c r="C14" s="15">
        <v>15210370021</v>
      </c>
    </row>
    <row r="15" spans="2:3" s="6" customFormat="1" ht="15.4">
      <c r="B15" s="14" t="s">
        <v>13</v>
      </c>
      <c r="C15" s="15"/>
    </row>
    <row r="16" spans="2:3" s="6" customFormat="1">
      <c r="B16" s="14" t="s">
        <v>14</v>
      </c>
      <c r="C16" s="35" t="s">
        <v>34</v>
      </c>
    </row>
    <row r="17" spans="1:9" s="6" customFormat="1" ht="15.4">
      <c r="B17" s="16"/>
      <c r="C17" s="17"/>
    </row>
    <row r="18" spans="1:9" s="6" customFormat="1" ht="33" customHeight="1">
      <c r="A18" s="9" t="s">
        <v>45</v>
      </c>
      <c r="B18" s="9" t="s">
        <v>17</v>
      </c>
      <c r="C18" s="13" t="s">
        <v>18</v>
      </c>
      <c r="D18" s="13" t="s">
        <v>19</v>
      </c>
      <c r="E18" s="13" t="s">
        <v>20</v>
      </c>
      <c r="F18" s="13" t="s">
        <v>41</v>
      </c>
      <c r="G18" s="18" t="s">
        <v>15</v>
      </c>
      <c r="H18" s="19" t="s">
        <v>21</v>
      </c>
      <c r="I18" s="20" t="s">
        <v>22</v>
      </c>
    </row>
    <row r="19" spans="1:9" s="6" customFormat="1" ht="21.5" customHeight="1">
      <c r="A19" s="36" t="s">
        <v>36</v>
      </c>
      <c r="B19" s="22" t="s">
        <v>23</v>
      </c>
      <c r="C19" s="23"/>
      <c r="D19" s="8">
        <v>500</v>
      </c>
      <c r="E19" s="38">
        <f>'7_DD Summary'!F22/'7_DD NSC'!D19</f>
        <v>8.8000000000000007</v>
      </c>
      <c r="F19" s="39">
        <f>D19*E19</f>
        <v>4400</v>
      </c>
      <c r="G19" s="24" t="s">
        <v>24</v>
      </c>
      <c r="H19" s="25">
        <v>1490</v>
      </c>
      <c r="I19" s="26">
        <f>D19/H19</f>
        <v>0.33557046979865773</v>
      </c>
    </row>
    <row r="20" spans="1:9" s="6" customFormat="1" ht="15">
      <c r="B20" s="31" t="s">
        <v>46</v>
      </c>
      <c r="C20" s="28"/>
      <c r="D20" s="29"/>
      <c r="E20" s="29"/>
      <c r="F20" s="28">
        <f>F19</f>
        <v>4400</v>
      </c>
      <c r="G20" s="30"/>
    </row>
    <row r="21" spans="1:9" s="6" customFormat="1">
      <c r="B21" s="7"/>
      <c r="C21" s="33"/>
      <c r="D21" s="33"/>
      <c r="E21" s="21"/>
      <c r="F21" s="21"/>
      <c r="G21" s="21"/>
    </row>
    <row r="22" spans="1:9" s="6" customFormat="1" ht="15">
      <c r="B22" s="34" t="s">
        <v>27</v>
      </c>
      <c r="C22" s="32"/>
      <c r="D22" s="9"/>
      <c r="E22" s="9"/>
      <c r="F22" s="32">
        <f>SUM(F20*0.06)</f>
        <v>264</v>
      </c>
      <c r="G22" s="9"/>
    </row>
    <row r="23" spans="1:9" s="6" customFormat="1" ht="15">
      <c r="B23" s="31" t="s">
        <v>47</v>
      </c>
      <c r="C23" s="32"/>
      <c r="D23" s="9"/>
      <c r="E23" s="9"/>
      <c r="F23" s="32">
        <f>SUM(F20+F22)</f>
        <v>4664</v>
      </c>
      <c r="G23" s="9"/>
    </row>
    <row r="24" spans="1:9">
      <c r="D24" s="4"/>
    </row>
    <row r="25" spans="1:9">
      <c r="D25" s="3"/>
    </row>
    <row r="26" spans="1:9">
      <c r="D26" s="3"/>
    </row>
    <row r="28" spans="1:9">
      <c r="D28" s="4"/>
    </row>
    <row r="29" spans="1:9">
      <c r="D29" s="4"/>
    </row>
  </sheetData>
  <mergeCells count="1">
    <mergeCell ref="B3:C3"/>
  </mergeCells>
  <phoneticPr fontId="3" type="noConversion"/>
  <hyperlinks>
    <hyperlink ref="C16" r:id="rId1" xr:uid="{4BFCC9D6-B738-4C2B-924C-8671DFAB325A}"/>
  </hyperlinks>
  <pageMargins left="0.23622047244094499" right="0.23622047244094499" top="0.27559055118110198" bottom="0.31496062992126" header="0.31496062992126" footer="0.31496062992126"/>
  <pageSetup paperSize="9" scale="67" fitToHeight="0" orientation="landscape" r:id="rId2"/>
  <headerFooter>
    <oddHeader>&amp;C&amp;A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7_DD Summary</vt:lpstr>
      <vt:lpstr>7_DD BBA</vt:lpstr>
      <vt:lpstr>7_DD NSC</vt:lpstr>
      <vt:lpstr>'7_DD BBA'!Print_Area</vt:lpstr>
      <vt:lpstr>'7_DD NSC'!Print_Area</vt:lpstr>
      <vt:lpstr>'7_DD Summary'!Print_Area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lihanbin581127@outlook.com</dc:creator>
  <cp:lastModifiedBy>凤雨 王</cp:lastModifiedBy>
  <cp:lastPrinted>2024-05-20T03:38:52Z</cp:lastPrinted>
  <dcterms:created xsi:type="dcterms:W3CDTF">2024-04-08T02:44:10Z</dcterms:created>
  <dcterms:modified xsi:type="dcterms:W3CDTF">2024-05-20T03:38:55Z</dcterms:modified>
</cp:coreProperties>
</file>