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2年\1230 小红书 东莞\"/>
    </mc:Choice>
  </mc:AlternateContent>
  <xr:revisionPtr revIDLastSave="0" documentId="13_ncr:1_{1C3A8FAE-401D-4906-AB06-B5BE50FFCDE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报销明细 (3)" sheetId="5" r:id="rId3"/>
    <sheet name="员工差旅明细" sheetId="2" r:id="rId4"/>
  </sheets>
  <definedNames>
    <definedName name="_xlnm.Print_Area" localSheetId="3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5" l="1"/>
  <c r="F52" i="5"/>
  <c r="F53" i="5" s="1"/>
  <c r="E58" i="5" s="1"/>
  <c r="D52" i="5"/>
  <c r="D53" i="5" s="1"/>
  <c r="C52" i="5"/>
  <c r="C53" i="5" s="1"/>
  <c r="H51" i="5"/>
  <c r="H50" i="5"/>
  <c r="H49" i="5"/>
  <c r="H48" i="5"/>
  <c r="H47" i="5"/>
  <c r="H46" i="5"/>
  <c r="H45" i="5"/>
  <c r="E45" i="5"/>
  <c r="E52" i="5" s="1"/>
  <c r="G44" i="5"/>
  <c r="F44" i="5"/>
  <c r="D44" i="5"/>
  <c r="C44" i="5"/>
  <c r="H43" i="5"/>
  <c r="H42" i="5"/>
  <c r="H41" i="5"/>
  <c r="H44" i="5" s="1"/>
  <c r="E41" i="5"/>
  <c r="E44" i="5" s="1"/>
  <c r="G40" i="5"/>
  <c r="F40" i="5"/>
  <c r="E40" i="5"/>
  <c r="D40" i="5"/>
  <c r="C40" i="5"/>
  <c r="H39" i="5"/>
  <c r="H38" i="5"/>
  <c r="H40" i="5" s="1"/>
  <c r="E38" i="5"/>
  <c r="G37" i="5"/>
  <c r="G53" i="5" s="1"/>
  <c r="G58" i="5" s="1"/>
  <c r="F37" i="5"/>
  <c r="E37" i="5"/>
  <c r="D37" i="5"/>
  <c r="C37" i="5"/>
  <c r="H36" i="5"/>
  <c r="H35" i="5"/>
  <c r="H34" i="5"/>
  <c r="H33" i="5"/>
  <c r="H37" i="5" s="1"/>
  <c r="E33" i="5"/>
  <c r="G32" i="5"/>
  <c r="F32" i="5"/>
  <c r="D32" i="5"/>
  <c r="C32" i="5"/>
  <c r="H31" i="5"/>
  <c r="H30" i="5"/>
  <c r="H29" i="5"/>
  <c r="H32" i="5" s="1"/>
  <c r="H28" i="5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G52" i="4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5" l="1"/>
  <c r="H53" i="5"/>
  <c r="C58" i="5" s="1"/>
  <c r="E53" i="5"/>
  <c r="A58" i="5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5" l="1"/>
  <c r="I58" i="4"/>
  <c r="H53" i="3"/>
  <c r="C58" i="3" s="1"/>
  <c r="I58" i="3" s="1"/>
</calcChain>
</file>

<file path=xl/sharedStrings.xml><?xml version="1.0" encoding="utf-8"?>
<sst xmlns="http://schemas.openxmlformats.org/spreadsheetml/2006/main" count="220" uniqueCount="94">
  <si>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</si>
  <si>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</si>
  <si>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</si>
  <si>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</si>
  <si>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</si>
  <si>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</si>
  <si>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</si>
  <si>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</si>
  <si>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</si>
  <si>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</si>
  <si>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</si>
  <si>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</si>
  <si>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</si>
  <si>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</si>
  <si>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</si>
  <si>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</si>
  <si>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</si>
  <si>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</si>
  <si>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</si>
  <si>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</si>
  <si>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</si>
  <si>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</si>
  <si>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</si>
  <si>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</si>
  <si>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</si>
  <si>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</si>
  <si>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</si>
  <si>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</si>
  <si>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</si>
  <si>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</si>
  <si>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</si>
  <si>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</si>
  <si>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</si>
  <si>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</si>
  <si>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</si>
  <si>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</si>
  <si>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</si>
  <si>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</si>
  <si>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</si>
  <si>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</si>
  <si>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</si>
  <si>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</si>
  <si>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</si>
  <si>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</si>
  <si>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</si>
  <si>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</si>
  <si>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</si>
  <si>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</si>
  <si>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</si>
  <si>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</si>
  <si>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</si>
  <si>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</si>
  <si>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</si>
  <si>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</si>
  <si>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</si>
  <si>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</si>
  <si>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</si>
  <si>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</si>
  <si>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</si>
  <si>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</si>
  <si>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</si>
  <si>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</si>
  <si>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</si>
  <si>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</si>
  <si>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</si>
  <si>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</si>
  <si>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</si>
  <si>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</si>
  <si>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</si>
  <si>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</si>
  <si>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</si>
  <si>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</si>
  <si>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</si>
  <si>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</si>
  <si>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</si>
  <si>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</si>
  <si>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</si>
  <si>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</si>
  <si>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</si>
  <si>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</si>
  <si>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</si>
  <si>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</si>
  <si>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</si>
  <si>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</si>
  <si>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</si>
  <si>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团号：HMJB-230101-XHS219	</t>
    <phoneticPr fontId="15" type="noConversion"/>
  </si>
  <si>
    <t>会议日期：12月25日</t>
    <phoneticPr fontId="15" type="noConversion"/>
  </si>
  <si>
    <t>车模 120*168=20160
香片打样费150+制作费3000
A字展架制作 300</t>
    <phoneticPr fontId="15" type="noConversion"/>
  </si>
  <si>
    <t>第一批车模采购</t>
    <phoneticPr fontId="15" type="noConversion"/>
  </si>
  <si>
    <t>香片制作+打样</t>
    <phoneticPr fontId="15" type="noConversion"/>
  </si>
  <si>
    <t>盲盒外壳盒子设计</t>
    <phoneticPr fontId="15" type="noConversion"/>
  </si>
  <si>
    <t>A字展架</t>
    <phoneticPr fontId="15" type="noConversion"/>
  </si>
  <si>
    <t>车模样品</t>
    <phoneticPr fontId="15" type="noConversion"/>
  </si>
  <si>
    <t>第二次车模采买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</si>
</sst>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DFD44A8B-7EBD-488D-A470-26E7B45A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3" workbookViewId="0">
      <selection activeCell="I58" sqref="I58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4" max="4" width="6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23610</v>
      </c>
      <c r="D45" s="68">
        <v>1</v>
      </c>
      <c r="E45" s="65">
        <f t="shared" si="2"/>
        <v>23610</v>
      </c>
      <c r="F45" s="34">
        <v>13300</v>
      </c>
      <c r="G45" s="34">
        <v>0</v>
      </c>
      <c r="H45" s="34">
        <f t="shared" si="0"/>
        <v>13300</v>
      </c>
      <c r="I45" s="47" t="s">
        <v>88</v>
      </c>
      <c r="J45" s="82" t="s">
        <v>87</v>
      </c>
    </row>
    <row r="46" spans="1:10" ht="21" customHeight="1" x14ac:dyDescent="0.25">
      <c r="A46" s="63"/>
      <c r="B46" s="54"/>
      <c r="C46" s="65"/>
      <c r="D46" s="68"/>
      <c r="E46" s="65"/>
      <c r="F46" s="34">
        <v>1800</v>
      </c>
      <c r="G46" s="34">
        <v>0</v>
      </c>
      <c r="H46" s="34">
        <f t="shared" si="0"/>
        <v>1800</v>
      </c>
      <c r="I46" s="47" t="s">
        <v>89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100</v>
      </c>
      <c r="G47" s="34">
        <v>0</v>
      </c>
      <c r="H47" s="34">
        <f t="shared" si="0"/>
        <v>100</v>
      </c>
      <c r="I47" s="47" t="s">
        <v>90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159.97</v>
      </c>
      <c r="G48" s="34">
        <v>0</v>
      </c>
      <c r="H48" s="34">
        <f t="shared" si="0"/>
        <v>159.97</v>
      </c>
      <c r="I48" s="47" t="s">
        <v>91</v>
      </c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142.91999999999999</v>
      </c>
      <c r="G49" s="34">
        <v>0</v>
      </c>
      <c r="H49" s="34">
        <f t="shared" si="0"/>
        <v>142.91999999999999</v>
      </c>
      <c r="I49" s="47" t="s">
        <v>92</v>
      </c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2092</v>
      </c>
      <c r="G50" s="34">
        <v>0</v>
      </c>
      <c r="H50" s="34">
        <f t="shared" si="0"/>
        <v>2092</v>
      </c>
      <c r="I50" s="47" t="s">
        <v>93</v>
      </c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23610</v>
      </c>
      <c r="D52" s="37">
        <f t="shared" ref="D52:E52" si="17">SUM(D45)</f>
        <v>1</v>
      </c>
      <c r="E52" s="37">
        <f t="shared" si="17"/>
        <v>23610</v>
      </c>
      <c r="F52" s="37">
        <f>SUM(F45:F51)</f>
        <v>17594.89</v>
      </c>
      <c r="G52" s="37">
        <f t="shared" ref="G52:H52" si="18">SUM(G45:G51)</f>
        <v>0</v>
      </c>
      <c r="H52" s="37">
        <f t="shared" si="18"/>
        <v>17594.89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23610</v>
      </c>
      <c r="D53" s="37">
        <f t="shared" ref="D53:H53" si="19">SUM(D52,D44,D40,D37,D32,D27,D24,D21,D16,D13)</f>
        <v>1</v>
      </c>
      <c r="E53" s="37">
        <f t="shared" si="19"/>
        <v>23610</v>
      </c>
      <c r="F53" s="37">
        <f t="shared" si="19"/>
        <v>17594.89</v>
      </c>
      <c r="G53" s="37">
        <f t="shared" si="19"/>
        <v>0</v>
      </c>
      <c r="H53" s="37">
        <f t="shared" si="19"/>
        <v>17594.89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23610</v>
      </c>
      <c r="B58" s="58"/>
      <c r="C58" s="58">
        <f>H53</f>
        <v>17594.89</v>
      </c>
      <c r="D58" s="58"/>
      <c r="E58" s="58">
        <f>F53</f>
        <v>17594.89</v>
      </c>
      <c r="F58" s="58"/>
      <c r="G58" s="58">
        <f>G53</f>
        <v>0</v>
      </c>
      <c r="H58" s="58"/>
      <c r="I58" s="46">
        <f>A58-C58</f>
        <v>6015.1100000000006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2704-DC2D-429B-B60C-CE9E62469C80}">
  <sheetPr>
    <tabColor rgb="FFFFFF00"/>
    <pageSetUpPr fitToPage="1"/>
  </sheetPr>
  <dimension ref="A2:L60"/>
  <sheetViews>
    <sheetView topLeftCell="A40" workbookViewId="0">
      <selection activeCell="F46" sqref="F46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30000</v>
      </c>
      <c r="D45" s="68">
        <v>1</v>
      </c>
      <c r="E45" s="65">
        <f t="shared" si="2"/>
        <v>30000</v>
      </c>
      <c r="F45" s="34">
        <v>30000</v>
      </c>
      <c r="G45" s="34">
        <v>0</v>
      </c>
      <c r="H45" s="34">
        <f t="shared" si="0"/>
        <v>30000</v>
      </c>
      <c r="I45" s="47"/>
      <c r="J45" s="82" t="s">
        <v>87</v>
      </c>
    </row>
    <row r="46" spans="1:10" ht="21" customHeight="1" x14ac:dyDescent="0.25">
      <c r="A46" s="63"/>
      <c r="B46" s="54"/>
      <c r="C46" s="65"/>
      <c r="D46" s="68"/>
      <c r="E46" s="65"/>
      <c r="F46" s="34"/>
      <c r="G46" s="34">
        <v>0</v>
      </c>
      <c r="H46" s="34">
        <f t="shared" si="0"/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30000</v>
      </c>
      <c r="D52" s="37">
        <f t="shared" ref="D52:E52" si="17">SUM(D45)</f>
        <v>1</v>
      </c>
      <c r="E52" s="37">
        <f t="shared" si="17"/>
        <v>30000</v>
      </c>
      <c r="F52" s="37">
        <f>SUM(F45:F51)</f>
        <v>30000</v>
      </c>
      <c r="G52" s="37">
        <f t="shared" ref="G52:H52" si="18">SUM(G45:G51)</f>
        <v>0</v>
      </c>
      <c r="H52" s="37">
        <f t="shared" si="18"/>
        <v>30000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30000</v>
      </c>
      <c r="D53" s="37">
        <f t="shared" ref="D53:H53" si="19">SUM(D52,D44,D40,D37,D32,D27,D24,D21,D16,D13)</f>
        <v>1</v>
      </c>
      <c r="E53" s="37">
        <f t="shared" si="19"/>
        <v>30000</v>
      </c>
      <c r="F53" s="37">
        <f t="shared" si="19"/>
        <v>30000</v>
      </c>
      <c r="G53" s="37">
        <f t="shared" si="19"/>
        <v>0</v>
      </c>
      <c r="H53" s="37">
        <f t="shared" si="19"/>
        <v>30000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30000</v>
      </c>
      <c r="B58" s="58"/>
      <c r="C58" s="58">
        <f>H53</f>
        <v>30000</v>
      </c>
      <c r="D58" s="58"/>
      <c r="E58" s="58">
        <f>F53</f>
        <v>30000</v>
      </c>
      <c r="F58" s="58"/>
      <c r="G58" s="58">
        <f>G53</f>
        <v>0</v>
      </c>
      <c r="H58" s="58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K21" sqref="K21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19.95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19.95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19.95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19.95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员工报销明细 (2)</vt:lpstr>
      <vt:lpstr>员工报销明细 (3)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2023-02-10T02:44:41Z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