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ww\Desktop\宝马\"/>
    </mc:Choice>
  </mc:AlternateContent>
  <bookViews>
    <workbookView xWindow="0" yWindow="60" windowWidth="20490" windowHeight="7890"/>
  </bookViews>
  <sheets>
    <sheet name="结算" sheetId="11" r:id="rId1"/>
  </sheets>
  <calcPr calcId="152511"/>
</workbook>
</file>

<file path=xl/calcChain.xml><?xml version="1.0" encoding="utf-8"?>
<calcChain xmlns="http://schemas.openxmlformats.org/spreadsheetml/2006/main">
  <c r="I9" i="11" l="1"/>
  <c r="I12" i="11"/>
  <c r="I13" i="11"/>
  <c r="I14" i="11"/>
  <c r="I15" i="11"/>
  <c r="I21" i="11"/>
  <c r="I22" i="11"/>
  <c r="I23" i="11"/>
  <c r="I24" i="11"/>
  <c r="I25" i="11"/>
  <c r="I20" i="11"/>
  <c r="I26" i="11" l="1"/>
  <c r="I18" i="11" l="1"/>
  <c r="I19" i="11" s="1"/>
  <c r="I27" i="11"/>
  <c r="I28" i="11" s="1"/>
  <c r="I11" i="11"/>
  <c r="I17" i="11" s="1"/>
  <c r="I16" i="11"/>
  <c r="I8" i="11"/>
  <c r="I10" i="11" s="1"/>
  <c r="I29" i="11" l="1"/>
  <c r="I30" i="11"/>
  <c r="I31" i="11" s="1"/>
  <c r="I32" i="11" l="1"/>
</calcChain>
</file>

<file path=xl/sharedStrings.xml><?xml version="1.0" encoding="utf-8"?>
<sst xmlns="http://schemas.openxmlformats.org/spreadsheetml/2006/main" count="80" uniqueCount="58">
  <si>
    <t>报价人</t>
  </si>
  <si>
    <t>时间:</t>
  </si>
  <si>
    <t>地点：</t>
  </si>
  <si>
    <t>人数：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</si>
  <si>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</si>
  <si>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</si>
  <si>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</si>
  <si>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</si>
  <si>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</si>
  <si>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</si>
  <si>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</si>
  <si>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间</t>
  </si>
  <si>
    <t>晚</t>
  </si>
  <si>
    <t>豪华大床房</t>
  </si>
  <si>
    <t>住宿费用合计 Total</t>
  </si>
  <si>
    <t>次</t>
  </si>
  <si>
    <t>用餐
Meal</t>
  </si>
  <si>
    <t>人</t>
  </si>
  <si>
    <t>用餐合计Total</t>
  </si>
  <si>
    <t>合计 Total</t>
  </si>
  <si>
    <t>工作人员</t>
  </si>
  <si>
    <t>工作人员Total</t>
  </si>
  <si>
    <t>服务费10% Service Fee</t>
  </si>
  <si>
    <t>康辉集团北京国际会议展览有限公司</t>
    <phoneticPr fontId="8" type="noConversion"/>
  </si>
  <si>
    <t>个</t>
    <phoneticPr fontId="8" type="noConversion"/>
  </si>
  <si>
    <t>丽水</t>
    <phoneticPr fontId="8" type="noConversion"/>
  </si>
  <si>
    <t>2018.10.28-10.29</t>
    <phoneticPr fontId="8" type="noConversion"/>
  </si>
  <si>
    <t>住宿费用合计 Total</t>
    <phoneticPr fontId="8" type="noConversion"/>
  </si>
  <si>
    <t>摄影师</t>
    <phoneticPr fontId="8" type="noConversion"/>
  </si>
  <si>
    <t>人</t>
    <phoneticPr fontId="8" type="noConversion"/>
  </si>
  <si>
    <t>次</t>
    <phoneticPr fontId="8" type="noConversion"/>
  </si>
  <si>
    <t>大巴车司机</t>
    <phoneticPr fontId="8" type="noConversion"/>
  </si>
  <si>
    <t>工作人员住宿</t>
    <phoneticPr fontId="8" type="noConversion"/>
  </si>
  <si>
    <t>交通</t>
    <phoneticPr fontId="8" type="noConversion"/>
  </si>
  <si>
    <t>餐费</t>
    <phoneticPr fontId="8" type="noConversion"/>
  </si>
  <si>
    <t>前期勘察费用</t>
    <phoneticPr fontId="8" type="noConversion"/>
  </si>
  <si>
    <t>人</t>
    <phoneticPr fontId="8" type="noConversion"/>
  </si>
  <si>
    <t>份</t>
    <phoneticPr fontId="8" type="noConversion"/>
  </si>
  <si>
    <t>场</t>
    <phoneticPr fontId="8" type="noConversion"/>
  </si>
  <si>
    <t>桌</t>
    <phoneticPr fontId="8" type="noConversion"/>
  </si>
  <si>
    <t>第一天早餐</t>
    <phoneticPr fontId="8" type="noConversion"/>
  </si>
  <si>
    <t>第一天午餐</t>
    <phoneticPr fontId="8" type="noConversion"/>
  </si>
  <si>
    <t>第一天晚餐</t>
    <phoneticPr fontId="8" type="noConversion"/>
  </si>
  <si>
    <t>第二天午餐</t>
    <phoneticPr fontId="8" type="noConversion"/>
  </si>
  <si>
    <t>会场茶水</t>
    <phoneticPr fontId="8" type="noConversion"/>
  </si>
  <si>
    <t>矿泉水</t>
    <phoneticPr fontId="8" type="noConversion"/>
  </si>
  <si>
    <t>56人</t>
    <phoneticPr fontId="8" type="noConversion"/>
  </si>
  <si>
    <t>交通</t>
    <phoneticPr fontId="8" type="noConversion"/>
  </si>
  <si>
    <t>大巴车费</t>
    <phoneticPr fontId="8" type="noConversion"/>
  </si>
  <si>
    <t>广告公司执行费&amp;税点</t>
    <phoneticPr fontId="8" type="noConversion"/>
  </si>
  <si>
    <t>豪华双床房</t>
    <phoneticPr fontId="8" type="noConversion"/>
  </si>
  <si>
    <t>优惠总价</t>
    <phoneticPr fontId="8" type="noConversion"/>
  </si>
  <si>
    <t>税费6% Tax</t>
    <phoneticPr fontId="8" type="noConversion"/>
  </si>
  <si>
    <t>含税总价 Grand Total</t>
    <phoneticPr fontId="8" type="noConversion"/>
  </si>
  <si>
    <t>其他</t>
    <phoneticPr fontId="8" type="noConversion"/>
  </si>
  <si>
    <t>场</t>
    <phoneticPr fontId="8" type="noConversion"/>
  </si>
  <si>
    <t>结算</t>
    <phoneticPr fontId="8" type="noConversion"/>
  </si>
  <si>
    <t>结算项目 Items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</si>
</sst>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80" formatCode="&quot;￥&quot;#,##0.00;&quot;￥&quot;\-#,##0.00"/>
  </numFmts>
  <fonts count="9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178" fontId="1" fillId="5" borderId="1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6" fillId="4" borderId="15" xfId="2" applyNumberFormat="1" applyFont="1" applyFill="1" applyBorder="1" applyAlignment="1">
      <alignment horizontal="right" vertical="center"/>
    </xf>
    <xf numFmtId="180" fontId="7" fillId="4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80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/>
    </xf>
    <xf numFmtId="177" fontId="1" fillId="4" borderId="11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177" fontId="2" fillId="0" borderId="19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80" fontId="2" fillId="4" borderId="15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177" fontId="2" fillId="4" borderId="15" xfId="2" applyNumberFormat="1" applyFont="1" applyFill="1" applyBorder="1" applyAlignment="1">
      <alignment horizontal="center" vertical="center"/>
    </xf>
    <xf numFmtId="177" fontId="1" fillId="0" borderId="10" xfId="2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77" fontId="1" fillId="0" borderId="15" xfId="2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76" fontId="2" fillId="4" borderId="15" xfId="1" applyFont="1" applyFill="1" applyBorder="1" applyAlignment="1">
      <alignment horizontal="center" vertical="center"/>
    </xf>
    <xf numFmtId="177" fontId="2" fillId="4" borderId="10" xfId="2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77" fontId="2" fillId="6" borderId="16" xfId="2" applyNumberFormat="1" applyFont="1" applyFill="1" applyBorder="1" applyAlignment="1">
      <alignment horizontal="center" vertical="center"/>
    </xf>
    <xf numFmtId="177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76" fontId="2" fillId="6" borderId="15" xfId="1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2" sqref="A2:XFD2"/>
    </sheetView>
  </sheetViews>
  <sheetFormatPr defaultColWidth="8.875" defaultRowHeight="13.5" x14ac:dyDescent="0.15"/>
  <cols>
    <col min="1" max="1" width="25.375" customWidth="1"/>
    <col min="3" max="3" width="29" customWidth="1"/>
    <col min="4" max="7" width="11.375" customWidth="1"/>
    <col min="8" max="8" width="13.625" customWidth="1"/>
    <col min="9" max="9" width="23.125" customWidth="1"/>
  </cols>
  <sheetData>
    <row r="1" spans="1:9" ht="33.950000000000003" customHeight="1" x14ac:dyDescent="0.15">
      <c r="A1" s="1" t="s">
        <v>0</v>
      </c>
      <c r="B1" s="37" t="s">
        <v>23</v>
      </c>
      <c r="C1" s="37"/>
      <c r="D1" s="1"/>
      <c r="E1" s="1"/>
      <c r="F1" s="1"/>
      <c r="G1" s="1"/>
      <c r="H1" s="2"/>
      <c r="I1" s="2"/>
    </row>
    <row r="2" spans="1:9" ht="18" customHeight="1" x14ac:dyDescent="0.15">
      <c r="A2" s="3" t="s">
        <v>1</v>
      </c>
      <c r="B2" s="38" t="s">
        <v>26</v>
      </c>
      <c r="C2" s="38"/>
      <c r="D2" s="4"/>
      <c r="E2" s="4"/>
      <c r="F2" s="4"/>
      <c r="G2" s="4"/>
      <c r="H2" s="4"/>
      <c r="I2" s="4"/>
    </row>
    <row r="3" spans="1:9" ht="18" customHeight="1" x14ac:dyDescent="0.15">
      <c r="A3" s="3" t="s">
        <v>2</v>
      </c>
      <c r="B3" s="39" t="s">
        <v>25</v>
      </c>
      <c r="C3" s="39"/>
      <c r="D3" s="3"/>
      <c r="E3" s="3"/>
      <c r="F3" s="3"/>
      <c r="G3" s="3"/>
      <c r="H3" s="3"/>
      <c r="I3" s="3"/>
    </row>
    <row r="4" spans="1:9" ht="18" customHeight="1" thickBot="1" x14ac:dyDescent="0.2">
      <c r="A4" s="3" t="s">
        <v>3</v>
      </c>
      <c r="B4" s="40" t="s">
        <v>46</v>
      </c>
      <c r="C4" s="40"/>
      <c r="D4" s="3"/>
      <c r="E4" s="3"/>
      <c r="F4" s="3"/>
      <c r="G4" s="3"/>
      <c r="H4" s="3"/>
      <c r="I4" s="3"/>
    </row>
    <row r="5" spans="1:9" ht="15" x14ac:dyDescent="0.15">
      <c r="A5" s="43" t="s">
        <v>57</v>
      </c>
      <c r="B5" s="44"/>
      <c r="C5" s="45"/>
      <c r="D5" s="56" t="s">
        <v>56</v>
      </c>
      <c r="E5" s="57"/>
      <c r="F5" s="57"/>
      <c r="G5" s="57"/>
      <c r="H5" s="57"/>
      <c r="I5" s="58"/>
    </row>
    <row r="6" spans="1:9" ht="15" x14ac:dyDescent="0.15">
      <c r="A6" s="46"/>
      <c r="B6" s="47"/>
      <c r="C6" s="48"/>
      <c r="D6" s="31" t="s">
        <v>4</v>
      </c>
      <c r="E6" s="32"/>
      <c r="F6" s="32"/>
      <c r="G6" s="33"/>
      <c r="H6" s="34" t="s">
        <v>5</v>
      </c>
      <c r="I6" s="35"/>
    </row>
    <row r="7" spans="1:9" ht="15" x14ac:dyDescent="0.15">
      <c r="A7" s="49"/>
      <c r="B7" s="50"/>
      <c r="C7" s="51"/>
      <c r="D7" s="5" t="s">
        <v>6</v>
      </c>
      <c r="E7" s="5" t="s">
        <v>7</v>
      </c>
      <c r="F7" s="5" t="s">
        <v>6</v>
      </c>
      <c r="G7" s="5" t="s">
        <v>8</v>
      </c>
      <c r="H7" s="6" t="s">
        <v>9</v>
      </c>
      <c r="I7" s="6" t="s">
        <v>10</v>
      </c>
    </row>
    <row r="8" spans="1:9" ht="16.5" x14ac:dyDescent="0.15">
      <c r="A8" s="63" t="s">
        <v>27</v>
      </c>
      <c r="B8" s="62" t="s">
        <v>13</v>
      </c>
      <c r="C8" s="36"/>
      <c r="D8" s="7">
        <v>6</v>
      </c>
      <c r="E8" s="8" t="s">
        <v>11</v>
      </c>
      <c r="F8" s="8">
        <v>1</v>
      </c>
      <c r="G8" s="8" t="s">
        <v>12</v>
      </c>
      <c r="H8" s="9">
        <v>700</v>
      </c>
      <c r="I8" s="18">
        <f>D8*F8*H8</f>
        <v>4200</v>
      </c>
    </row>
    <row r="9" spans="1:9" ht="16.5" x14ac:dyDescent="0.15">
      <c r="A9" s="63"/>
      <c r="B9" s="64" t="s">
        <v>50</v>
      </c>
      <c r="C9" s="64"/>
      <c r="D9" s="7">
        <v>23</v>
      </c>
      <c r="E9" s="8" t="s">
        <v>11</v>
      </c>
      <c r="F9" s="8">
        <v>1</v>
      </c>
      <c r="G9" s="8" t="s">
        <v>12</v>
      </c>
      <c r="H9" s="9">
        <v>620</v>
      </c>
      <c r="I9" s="18">
        <f>D9*F9*H9</f>
        <v>14260</v>
      </c>
    </row>
    <row r="10" spans="1:9" ht="15" x14ac:dyDescent="0.15">
      <c r="A10" s="10" t="s">
        <v>14</v>
      </c>
      <c r="B10" s="11"/>
      <c r="C10" s="11"/>
      <c r="D10" s="11"/>
      <c r="E10" s="11"/>
      <c r="F10" s="11"/>
      <c r="G10" s="11"/>
      <c r="H10" s="12"/>
      <c r="I10" s="19">
        <f>SUM(I8:I9)</f>
        <v>18460</v>
      </c>
    </row>
    <row r="11" spans="1:9" ht="15.95" customHeight="1" x14ac:dyDescent="0.15">
      <c r="A11" s="41" t="s">
        <v>16</v>
      </c>
      <c r="B11" s="54" t="s">
        <v>40</v>
      </c>
      <c r="C11" s="55"/>
      <c r="D11" s="14">
        <v>56</v>
      </c>
      <c r="E11" s="15" t="s">
        <v>37</v>
      </c>
      <c r="F11" s="16">
        <v>1</v>
      </c>
      <c r="G11" s="15" t="s">
        <v>15</v>
      </c>
      <c r="H11" s="17">
        <v>30</v>
      </c>
      <c r="I11" s="18">
        <f t="shared" ref="I11:I16" si="0">H11*F11*D11</f>
        <v>1680</v>
      </c>
    </row>
    <row r="12" spans="1:9" ht="15.95" customHeight="1" x14ac:dyDescent="0.15">
      <c r="A12" s="42"/>
      <c r="B12" s="54" t="s">
        <v>41</v>
      </c>
      <c r="C12" s="55"/>
      <c r="D12" s="14">
        <v>5</v>
      </c>
      <c r="E12" s="15" t="s">
        <v>39</v>
      </c>
      <c r="F12" s="16">
        <v>1</v>
      </c>
      <c r="G12" s="15" t="s">
        <v>15</v>
      </c>
      <c r="H12" s="17">
        <v>1000</v>
      </c>
      <c r="I12" s="18">
        <f t="shared" si="0"/>
        <v>5000</v>
      </c>
    </row>
    <row r="13" spans="1:9" ht="15.95" customHeight="1" x14ac:dyDescent="0.15">
      <c r="A13" s="42"/>
      <c r="B13" s="54" t="s">
        <v>42</v>
      </c>
      <c r="C13" s="55"/>
      <c r="D13" s="14">
        <v>5</v>
      </c>
      <c r="E13" s="15" t="s">
        <v>39</v>
      </c>
      <c r="F13" s="16">
        <v>1</v>
      </c>
      <c r="G13" s="15" t="s">
        <v>15</v>
      </c>
      <c r="H13" s="17">
        <v>1200</v>
      </c>
      <c r="I13" s="18">
        <f t="shared" si="0"/>
        <v>6000</v>
      </c>
    </row>
    <row r="14" spans="1:9" ht="15.95" customHeight="1" x14ac:dyDescent="0.15">
      <c r="A14" s="42"/>
      <c r="B14" s="54" t="s">
        <v>43</v>
      </c>
      <c r="C14" s="55"/>
      <c r="D14" s="14">
        <v>5</v>
      </c>
      <c r="E14" s="15" t="s">
        <v>39</v>
      </c>
      <c r="F14" s="16">
        <v>1</v>
      </c>
      <c r="G14" s="15" t="s">
        <v>15</v>
      </c>
      <c r="H14" s="17">
        <v>1000</v>
      </c>
      <c r="I14" s="18">
        <f t="shared" si="0"/>
        <v>5000</v>
      </c>
    </row>
    <row r="15" spans="1:9" ht="15.95" customHeight="1" x14ac:dyDescent="0.15">
      <c r="A15" s="42"/>
      <c r="B15" s="54" t="s">
        <v>44</v>
      </c>
      <c r="C15" s="55"/>
      <c r="D15" s="14">
        <v>1</v>
      </c>
      <c r="E15" s="15" t="s">
        <v>39</v>
      </c>
      <c r="F15" s="16">
        <v>1</v>
      </c>
      <c r="G15" s="15" t="s">
        <v>15</v>
      </c>
      <c r="H15" s="17">
        <v>1000</v>
      </c>
      <c r="I15" s="18">
        <f t="shared" si="0"/>
        <v>1000</v>
      </c>
    </row>
    <row r="16" spans="1:9" ht="15.95" customHeight="1" x14ac:dyDescent="0.15">
      <c r="A16" s="42"/>
      <c r="B16" s="54" t="s">
        <v>45</v>
      </c>
      <c r="C16" s="55"/>
      <c r="D16" s="14">
        <v>6</v>
      </c>
      <c r="E16" s="15" t="s">
        <v>38</v>
      </c>
      <c r="F16" s="16">
        <v>1</v>
      </c>
      <c r="G16" s="8" t="s">
        <v>15</v>
      </c>
      <c r="H16" s="17">
        <v>45</v>
      </c>
      <c r="I16" s="18">
        <f t="shared" si="0"/>
        <v>270</v>
      </c>
    </row>
    <row r="17" spans="1:9" ht="15" x14ac:dyDescent="0.15">
      <c r="A17" s="26" t="s">
        <v>18</v>
      </c>
      <c r="B17" s="27"/>
      <c r="C17" s="27"/>
      <c r="D17" s="27"/>
      <c r="E17" s="27"/>
      <c r="F17" s="27"/>
      <c r="G17" s="27"/>
      <c r="H17" s="53"/>
      <c r="I17" s="19">
        <f>SUM(I11:I16)</f>
        <v>18950</v>
      </c>
    </row>
    <row r="18" spans="1:9" ht="16.5" x14ac:dyDescent="0.15">
      <c r="A18" s="24" t="s">
        <v>47</v>
      </c>
      <c r="B18" s="25" t="s">
        <v>48</v>
      </c>
      <c r="C18" s="25"/>
      <c r="D18" s="20">
        <v>2</v>
      </c>
      <c r="E18" s="20" t="s">
        <v>24</v>
      </c>
      <c r="F18" s="20">
        <v>1</v>
      </c>
      <c r="G18" s="8" t="s">
        <v>15</v>
      </c>
      <c r="H18" s="21">
        <v>1600</v>
      </c>
      <c r="I18" s="22">
        <f>F18*D18*H18</f>
        <v>3200</v>
      </c>
    </row>
    <row r="19" spans="1:9" ht="15" x14ac:dyDescent="0.15">
      <c r="A19" s="26" t="s">
        <v>21</v>
      </c>
      <c r="B19" s="27"/>
      <c r="C19" s="27"/>
      <c r="D19" s="27"/>
      <c r="E19" s="27"/>
      <c r="F19" s="27"/>
      <c r="G19" s="27"/>
      <c r="H19" s="28"/>
      <c r="I19" s="23">
        <f>SUM(I18:I18)</f>
        <v>3200</v>
      </c>
    </row>
    <row r="20" spans="1:9" s="60" customFormat="1" ht="16.5" x14ac:dyDescent="0.15">
      <c r="A20" s="61" t="s">
        <v>20</v>
      </c>
      <c r="B20" s="29" t="s">
        <v>28</v>
      </c>
      <c r="C20" s="30"/>
      <c r="D20" s="20">
        <v>2</v>
      </c>
      <c r="E20" s="20" t="s">
        <v>29</v>
      </c>
      <c r="F20" s="20">
        <v>1</v>
      </c>
      <c r="G20" s="20" t="s">
        <v>30</v>
      </c>
      <c r="H20" s="21">
        <v>2500</v>
      </c>
      <c r="I20" s="59">
        <f>D20*F20*H20</f>
        <v>5000</v>
      </c>
    </row>
    <row r="21" spans="1:9" s="60" customFormat="1" ht="16.5" x14ac:dyDescent="0.15">
      <c r="A21" s="61"/>
      <c r="B21" s="29" t="s">
        <v>31</v>
      </c>
      <c r="C21" s="30"/>
      <c r="D21" s="20">
        <v>2</v>
      </c>
      <c r="E21" s="20" t="s">
        <v>36</v>
      </c>
      <c r="F21" s="20">
        <v>1</v>
      </c>
      <c r="G21" s="20" t="s">
        <v>15</v>
      </c>
      <c r="H21" s="21">
        <v>600</v>
      </c>
      <c r="I21" s="59">
        <f t="shared" ref="I21:I25" si="1">D21*F21*H21</f>
        <v>1200</v>
      </c>
    </row>
    <row r="22" spans="1:9" ht="16.5" x14ac:dyDescent="0.15">
      <c r="A22" s="61"/>
      <c r="B22" s="30" t="s">
        <v>32</v>
      </c>
      <c r="C22" s="25"/>
      <c r="D22" s="20">
        <v>3</v>
      </c>
      <c r="E22" s="20" t="s">
        <v>36</v>
      </c>
      <c r="F22" s="20">
        <v>1</v>
      </c>
      <c r="G22" s="20" t="s">
        <v>15</v>
      </c>
      <c r="H22" s="21">
        <v>300</v>
      </c>
      <c r="I22" s="59">
        <f t="shared" si="1"/>
        <v>900</v>
      </c>
    </row>
    <row r="23" spans="1:9" ht="16.5" x14ac:dyDescent="0.15">
      <c r="A23" s="61"/>
      <c r="B23" s="30" t="s">
        <v>33</v>
      </c>
      <c r="C23" s="25"/>
      <c r="D23" s="20">
        <v>2</v>
      </c>
      <c r="E23" s="20" t="s">
        <v>36</v>
      </c>
      <c r="F23" s="20">
        <v>1</v>
      </c>
      <c r="G23" s="20" t="s">
        <v>15</v>
      </c>
      <c r="H23" s="21">
        <v>500</v>
      </c>
      <c r="I23" s="59">
        <f t="shared" si="1"/>
        <v>1000</v>
      </c>
    </row>
    <row r="24" spans="1:9" ht="16.5" x14ac:dyDescent="0.15">
      <c r="A24" s="61"/>
      <c r="B24" s="30" t="s">
        <v>34</v>
      </c>
      <c r="C24" s="25"/>
      <c r="D24" s="20">
        <v>6</v>
      </c>
      <c r="E24" s="20" t="s">
        <v>36</v>
      </c>
      <c r="F24" s="20">
        <v>1</v>
      </c>
      <c r="G24" s="20" t="s">
        <v>15</v>
      </c>
      <c r="H24" s="21">
        <v>70</v>
      </c>
      <c r="I24" s="59">
        <f t="shared" si="1"/>
        <v>420</v>
      </c>
    </row>
    <row r="25" spans="1:9" ht="16.5" x14ac:dyDescent="0.15">
      <c r="A25" s="61"/>
      <c r="B25" s="30" t="s">
        <v>35</v>
      </c>
      <c r="C25" s="25"/>
      <c r="D25" s="20">
        <v>2</v>
      </c>
      <c r="E25" s="20" t="s">
        <v>17</v>
      </c>
      <c r="F25" s="20">
        <v>1</v>
      </c>
      <c r="G25" s="20" t="s">
        <v>30</v>
      </c>
      <c r="H25" s="21">
        <v>500</v>
      </c>
      <c r="I25" s="59">
        <f t="shared" si="1"/>
        <v>1000</v>
      </c>
    </row>
    <row r="26" spans="1:9" ht="15" x14ac:dyDescent="0.15">
      <c r="A26" s="26" t="s">
        <v>21</v>
      </c>
      <c r="B26" s="27"/>
      <c r="C26" s="27"/>
      <c r="D26" s="27"/>
      <c r="E26" s="27"/>
      <c r="F26" s="27"/>
      <c r="G26" s="27"/>
      <c r="H26" s="28"/>
      <c r="I26" s="23">
        <f>SUM(I20:I25)</f>
        <v>9520</v>
      </c>
    </row>
    <row r="27" spans="1:9" ht="31.5" customHeight="1" x14ac:dyDescent="0.15">
      <c r="A27" s="13" t="s">
        <v>49</v>
      </c>
      <c r="B27" s="52"/>
      <c r="C27" s="30"/>
      <c r="D27" s="14">
        <v>1</v>
      </c>
      <c r="E27" s="15" t="s">
        <v>55</v>
      </c>
      <c r="F27" s="16">
        <v>1</v>
      </c>
      <c r="G27" s="15" t="s">
        <v>15</v>
      </c>
      <c r="H27" s="17">
        <v>6787</v>
      </c>
      <c r="I27" s="18">
        <f>H27*F27*D27</f>
        <v>6787</v>
      </c>
    </row>
    <row r="28" spans="1:9" ht="15" x14ac:dyDescent="0.15">
      <c r="A28" s="26" t="s">
        <v>54</v>
      </c>
      <c r="B28" s="27"/>
      <c r="C28" s="27"/>
      <c r="D28" s="27"/>
      <c r="E28" s="27"/>
      <c r="F28" s="27"/>
      <c r="G28" s="27"/>
      <c r="H28" s="53"/>
      <c r="I28" s="19">
        <f>SUM(I27:I27)</f>
        <v>6787</v>
      </c>
    </row>
    <row r="29" spans="1:9" s="60" customFormat="1" ht="15" x14ac:dyDescent="0.15">
      <c r="A29" s="65" t="s">
        <v>19</v>
      </c>
      <c r="B29" s="66"/>
      <c r="C29" s="66"/>
      <c r="D29" s="66"/>
      <c r="E29" s="66"/>
      <c r="F29" s="66"/>
      <c r="G29" s="66"/>
      <c r="H29" s="67"/>
      <c r="I29" s="68">
        <f>I28+I17+I26+I19+I10</f>
        <v>56917</v>
      </c>
    </row>
    <row r="30" spans="1:9" s="60" customFormat="1" ht="15" x14ac:dyDescent="0.15">
      <c r="A30" s="65" t="s">
        <v>22</v>
      </c>
      <c r="B30" s="66"/>
      <c r="C30" s="66"/>
      <c r="D30" s="66"/>
      <c r="E30" s="66"/>
      <c r="F30" s="66"/>
      <c r="G30" s="66"/>
      <c r="H30" s="66"/>
      <c r="I30" s="68">
        <f>I29*0.1</f>
        <v>5691.7000000000007</v>
      </c>
    </row>
    <row r="31" spans="1:9" s="60" customFormat="1" ht="15" x14ac:dyDescent="0.15">
      <c r="A31" s="24" t="s">
        <v>52</v>
      </c>
      <c r="B31" s="69"/>
      <c r="C31" s="69"/>
      <c r="D31" s="70"/>
      <c r="E31" s="66"/>
      <c r="F31" s="66"/>
      <c r="G31" s="66"/>
      <c r="H31" s="66"/>
      <c r="I31" s="68">
        <f>(I29+I30)*0.06</f>
        <v>3756.5219999999995</v>
      </c>
    </row>
    <row r="32" spans="1:9" s="60" customFormat="1" ht="15" x14ac:dyDescent="0.15">
      <c r="A32" s="71" t="s">
        <v>53</v>
      </c>
      <c r="B32" s="72"/>
      <c r="C32" s="72"/>
      <c r="D32" s="73"/>
      <c r="E32" s="74"/>
      <c r="F32" s="74"/>
      <c r="G32" s="74"/>
      <c r="H32" s="74"/>
      <c r="I32" s="75">
        <f>SUM(I29:I31)</f>
        <v>66365.221999999994</v>
      </c>
    </row>
    <row r="33" spans="1:9" s="60" customFormat="1" ht="15" x14ac:dyDescent="0.15">
      <c r="A33" s="71" t="s">
        <v>51</v>
      </c>
      <c r="B33" s="72"/>
      <c r="C33" s="72"/>
      <c r="D33" s="73"/>
      <c r="E33" s="74"/>
      <c r="F33" s="74"/>
      <c r="G33" s="74"/>
      <c r="H33" s="74"/>
      <c r="I33" s="75">
        <v>62609</v>
      </c>
    </row>
  </sheetData>
  <mergeCells count="31">
    <mergeCell ref="A8:A9"/>
    <mergeCell ref="B9:C9"/>
    <mergeCell ref="A20:A25"/>
    <mergeCell ref="B20:C20"/>
    <mergeCell ref="B21:C21"/>
    <mergeCell ref="B24:C24"/>
    <mergeCell ref="B12:C12"/>
    <mergeCell ref="B13:C13"/>
    <mergeCell ref="B14:C14"/>
    <mergeCell ref="B15:C15"/>
    <mergeCell ref="A11:A16"/>
    <mergeCell ref="A5:C7"/>
    <mergeCell ref="B22:C22"/>
    <mergeCell ref="B23:C23"/>
    <mergeCell ref="B25:C25"/>
    <mergeCell ref="A26:H26"/>
    <mergeCell ref="B27:C27"/>
    <mergeCell ref="A28:H28"/>
    <mergeCell ref="B11:C11"/>
    <mergeCell ref="A17:H17"/>
    <mergeCell ref="D5:I5"/>
    <mergeCell ref="B16:C16"/>
    <mergeCell ref="D6:G6"/>
    <mergeCell ref="H6:I6"/>
    <mergeCell ref="B8:C8"/>
    <mergeCell ref="B1:C1"/>
    <mergeCell ref="B2:C2"/>
    <mergeCell ref="B3:C3"/>
    <mergeCell ref="B4:C4"/>
    <mergeCell ref="B18:C18"/>
    <mergeCell ref="A19:H19"/>
  </mergeCells>
  <phoneticPr fontId="8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cww</cp:lastModifiedBy>
  <dcterms:created xsi:type="dcterms:W3CDTF">2016-03-25T07:47:00Z</dcterms:created>
  <dcterms:modified xsi:type="dcterms:W3CDTF">2019-01-15T09:04:19Z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