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  <sheet name="海燕姐" sheetId="4" r:id="rId3"/>
  </sheets>
  <definedNames>
    <definedName name="_xlnm.Print_Area" localSheetId="1">员工差旅明细!$A$1:$K$38</definedName>
    <definedName name="_xlnm.Print_Area" localSheetId="2">海燕姐!$A$1:$K$38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<sst xmlns="http://schemas.openxmlformats.org/spreadsheetml/2006/main" count="97">
  <si>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</si>
  <si>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</si>
  <si>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</si>
  <si>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</si>
  <si>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</si>
  <si>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</si>
  <si>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</si>
  <si>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</si>
  <si>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</si>
  <si>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</si>
  <si>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</si>
  <si>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</si>
  <si>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</si>
  <si>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</si>
  <si>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</si>
  <si>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</si>
  <si>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</si>
  <si>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</si>
  <si>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</si>
  <si>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</si>
  <si>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</si>
  <si>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</si>
  <si>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</si>
  <si>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</si>
  <si>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</si>
  <si>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</si>
  <si>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</si>
  <si>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</si>
  <si>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</si>
  <si>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</si>
  <si>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</si>
  <si>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</si>
  <si>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</si>
  <si>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</si>
  <si>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</si>
  <si>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</si>
  <si>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</si>
  <si>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</si>
  <si>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</si>
  <si>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</si>
  <si>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</si>
  <si>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</si>
  <si>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</si>
  <si>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</si>
  <si>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</si>
  <si>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</si>
  <si>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</si>
  <si>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</si>
  <si>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</si>
  <si>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</si>
  <si>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</si>
  <si>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</si>
  <si>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</si>
  <si>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</si>
  <si>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</si>
  <si>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</si>
  <si>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</si>
  <si>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</si>
  <si>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</si>
  <si>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</si>
  <si>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</si>
  <si>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</si>
  <si>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</si>
  <si>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</si>
  <si>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</si>
  <si>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</si>
  <si>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报销日期:</t>
  </si>
  <si>
    <t>团号:</t>
  </si>
  <si>
    <t xml:space="preserve">HMJA-171202-TZQ296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</si>
  <si>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</si>
  <si>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</si>
  <si>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</si>
  <si>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</si>
  <si>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</si>
  <si>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</si>
  <si>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</si>
  <si>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</si>
  <si>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</si>
  <si>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</si>
  <si>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</si>
  <si>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</si>
  <si>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</si>
  <si>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</si>
  <si>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</si>
  <si>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</si>
  <si>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</si>
  <si>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</si>
  <si>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</si>
  <si>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</si>
  <si>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</si>
  <si>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</si>
  <si>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郭海燕</t>
  </si>
  <si>
    <t>经理</t>
  </si>
  <si>
    <t>11月25日-28日</t>
  </si>
  <si>
    <t>HMJA-171125-MXM285</t>
  </si>
  <si>
    <t>11月25日-26日</t>
  </si>
  <si>
    <t>11月27日-28日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</si>
</sst>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18" fillId="18" borderId="18" applyNumberFormat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3" fillId="2" borderId="0" xfId="50" applyNumberFormat="1" applyFont="1" applyFill="1" applyBorder="1" applyAlignment="1">
      <alignment horizontal="center" vertical="center"/>
    </xf>
    <xf numFmtId="0" fontId="3" fillId="0" borderId="0" xfId="50" applyNumberFormat="1" applyFont="1" applyBorder="1" applyAlignment="1">
      <alignment horizontal="right" vertical="center"/>
    </xf>
    <xf numFmtId="0" fontId="3" fillId="0" borderId="0" xfId="50" applyNumberFormat="1" applyFont="1" applyFill="1" applyBorder="1">
      <alignment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10" workbookViewId="0">
      <selection activeCell="H20" sqref="H20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4039</v>
      </c>
      <c r="G17" s="69">
        <v>0</v>
      </c>
      <c r="H17" s="69">
        <f t="shared" si="0"/>
        <v>4039</v>
      </c>
      <c r="I17" s="90" t="s">
        <v>22</v>
      </c>
      <c r="J17" s="95" t="s">
        <v>23</v>
      </c>
    </row>
    <row r="18" customHeight="1" spans="1:10">
      <c r="A18" s="67"/>
      <c r="B18" s="68"/>
      <c r="C18" s="69"/>
      <c r="D18" s="70"/>
      <c r="E18" s="69"/>
      <c r="F18" s="69">
        <v>3107.4</v>
      </c>
      <c r="G18" s="69">
        <v>0</v>
      </c>
      <c r="H18" s="69">
        <f t="shared" si="0"/>
        <v>3107.4</v>
      </c>
      <c r="I18" s="90" t="s">
        <v>24</v>
      </c>
      <c r="J18" s="96"/>
    </row>
    <row r="19" customHeight="1" spans="1:10">
      <c r="A19" s="67"/>
      <c r="B19" s="68"/>
      <c r="C19" s="69"/>
      <c r="D19" s="70"/>
      <c r="E19" s="69"/>
      <c r="F19" s="69">
        <v>5459.89</v>
      </c>
      <c r="G19" s="69">
        <v>0</v>
      </c>
      <c r="H19" s="69">
        <f t="shared" si="0"/>
        <v>5459.89</v>
      </c>
      <c r="I19" s="90" t="s">
        <v>25</v>
      </c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26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12606.29</v>
      </c>
      <c r="G21" s="73">
        <f t="shared" ref="G21:H21" si="5">SUM(G17:G20)</f>
        <v>0</v>
      </c>
      <c r="H21" s="73">
        <f t="shared" si="5"/>
        <v>12606.29</v>
      </c>
      <c r="I21" s="93"/>
      <c r="J21" s="97"/>
    </row>
    <row r="22" customHeight="1" spans="1:10">
      <c r="A22" s="67">
        <v>4</v>
      </c>
      <c r="B22" s="68" t="s">
        <v>27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28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29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30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31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32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33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34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35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36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37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38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39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40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41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42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43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44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45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46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12606.29</v>
      </c>
      <c r="G53" s="73">
        <f t="shared" si="22"/>
        <v>0</v>
      </c>
      <c r="H53" s="73">
        <f t="shared" si="22"/>
        <v>12606.29</v>
      </c>
      <c r="I53" s="93"/>
      <c r="J53" s="101"/>
    </row>
    <row r="57" customHeight="1" spans="1:9">
      <c r="A57" s="81" t="s">
        <v>47</v>
      </c>
      <c r="B57" s="82"/>
      <c r="C57" s="83" t="s">
        <v>48</v>
      </c>
      <c r="D57" s="83"/>
      <c r="E57" s="83" t="s">
        <v>49</v>
      </c>
      <c r="F57" s="83"/>
      <c r="G57" s="83" t="s">
        <v>50</v>
      </c>
      <c r="H57" s="83"/>
      <c r="I57" s="102" t="s">
        <v>51</v>
      </c>
    </row>
    <row r="58" customHeight="1" spans="1:9">
      <c r="A58" s="84">
        <f>E53</f>
        <v>0</v>
      </c>
      <c r="B58" s="85"/>
      <c r="C58" s="85">
        <f>H53</f>
        <v>12606.29</v>
      </c>
      <c r="D58" s="85"/>
      <c r="E58" s="85">
        <f>F53</f>
        <v>12606.29</v>
      </c>
      <c r="F58" s="85"/>
      <c r="G58" s="85">
        <f>G53</f>
        <v>0</v>
      </c>
      <c r="H58" s="85"/>
      <c r="I58" s="103">
        <f>A58-C58</f>
        <v>-12606.29</v>
      </c>
    </row>
    <row r="60" customHeight="1" spans="1:9">
      <c r="A60" s="86" t="s">
        <v>52</v>
      </c>
      <c r="B60" s="87"/>
      <c r="C60" s="88" t="s">
        <v>53</v>
      </c>
      <c r="D60" s="86"/>
      <c r="E60" s="86" t="s">
        <v>54</v>
      </c>
      <c r="F60" s="86"/>
      <c r="G60" s="86" t="s">
        <v>55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M29" sqref="M2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39">
        <v>43071</v>
      </c>
      <c r="G7" s="11"/>
      <c r="H7" s="10" t="s">
        <v>66</v>
      </c>
      <c r="I7" s="38"/>
      <c r="J7" s="39">
        <v>43093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15" t="s">
        <v>68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44.76</v>
      </c>
      <c r="H12" s="25">
        <v>44.76</v>
      </c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44.76</v>
      </c>
      <c r="H18" s="30">
        <f>SUM(H11:H17)</f>
        <v>44.76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44.76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44.76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53</v>
      </c>
      <c r="G23" s="16" t="s">
        <v>85</v>
      </c>
      <c r="H23" s="16"/>
      <c r="I23" s="16"/>
      <c r="J23" s="16" t="s">
        <v>55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耿吴茜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52">
        <f>F7</f>
        <v>43071</v>
      </c>
      <c r="G30" s="52"/>
      <c r="H30" s="53" t="s">
        <v>66</v>
      </c>
      <c r="I30" s="54"/>
      <c r="J30" s="52">
        <f>J7</f>
        <v>43093</v>
      </c>
      <c r="K30" s="55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40"/>
      <c r="J31" s="15" t="str">
        <f>J8</f>
        <v>HMJA-171202-TZQ296 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46</v>
      </c>
      <c r="J33" s="25"/>
      <c r="K33" s="50" t="s">
        <v>74</v>
      </c>
    </row>
    <row r="34" ht="20.1" customHeight="1" spans="2:11">
      <c r="B34" s="27">
        <v>1</v>
      </c>
      <c r="C34" s="27"/>
      <c r="D34" s="33" t="s">
        <v>62</v>
      </c>
      <c r="E34" s="34">
        <v>43071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/>
      <c r="F35" s="27"/>
      <c r="G35" s="25">
        <v>0</v>
      </c>
      <c r="H35" s="25">
        <v>2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0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200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53</v>
      </c>
      <c r="G38" s="16" t="s">
        <v>85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91</v>
      </c>
      <c r="G5" s="7"/>
      <c r="H5" s="6" t="s">
        <v>59</v>
      </c>
      <c r="I5" s="5"/>
      <c r="J5" s="7" t="s">
        <v>92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93</v>
      </c>
      <c r="G7" s="11"/>
      <c r="H7" s="10" t="s">
        <v>66</v>
      </c>
      <c r="I7" s="38"/>
      <c r="J7" s="39">
        <v>43069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15" t="s">
        <v>94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53</v>
      </c>
      <c r="G23" s="16" t="s">
        <v>85</v>
      </c>
      <c r="H23" s="16"/>
      <c r="I23" s="16"/>
      <c r="J23" s="16" t="s">
        <v>55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 t="shared" ref="F28:F30" si="0">F5</f>
        <v>郭海燕</v>
      </c>
      <c r="G28" s="7"/>
      <c r="H28" s="6" t="s">
        <v>59</v>
      </c>
      <c r="I28" s="5"/>
      <c r="J28" s="7" t="str">
        <f t="shared" ref="J28:J31" si="1">J5</f>
        <v>经理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 t="shared" si="0"/>
        <v>北京</v>
      </c>
      <c r="G29" s="11"/>
      <c r="H29" s="10" t="s">
        <v>63</v>
      </c>
      <c r="I29" s="9"/>
      <c r="J29" s="11" t="str">
        <f t="shared" si="1"/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 t="shared" si="0"/>
        <v>11月25日-28日</v>
      </c>
      <c r="G30" s="11"/>
      <c r="H30" s="10" t="s">
        <v>66</v>
      </c>
      <c r="I30" s="38"/>
      <c r="J30" s="39">
        <f t="shared" si="1"/>
        <v>43069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40"/>
      <c r="J31" s="15" t="str">
        <f t="shared" si="1"/>
        <v>HMJA-171125-MXM285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46</v>
      </c>
      <c r="J33" s="25"/>
      <c r="K33" s="50" t="s">
        <v>74</v>
      </c>
    </row>
    <row r="34" ht="20.1" customHeight="1" spans="2:11">
      <c r="B34" s="27">
        <v>1</v>
      </c>
      <c r="C34" s="27"/>
      <c r="D34" s="33" t="s">
        <v>62</v>
      </c>
      <c r="E34" s="27" t="s">
        <v>95</v>
      </c>
      <c r="F34" s="27"/>
      <c r="G34" s="25">
        <v>200</v>
      </c>
      <c r="H34" s="25">
        <v>2</v>
      </c>
      <c r="I34" s="42">
        <f t="shared" ref="I34:I36" si="2"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 t="s">
        <v>96</v>
      </c>
      <c r="F35" s="27"/>
      <c r="G35" s="25">
        <v>100</v>
      </c>
      <c r="H35" s="25">
        <v>2</v>
      </c>
      <c r="I35" s="42">
        <f t="shared" si="2"/>
        <v>200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2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53</v>
      </c>
      <c r="G38" s="16" t="s">
        <v>85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海燕姐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2017-12-14T08:31:49Z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