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耿吴茜工作\2021年\0415 康乐保 贵州\合同报价\澍哥合同\"/>
    </mc:Choice>
  </mc:AlternateContent>
  <xr:revisionPtr revIDLastSave="0" documentId="13_ncr:1_{9DBBC502-141F-4289-A35C-9DB1EB7498F0}" xr6:coauthVersionLast="46" xr6:coauthVersionMax="46" xr10:uidLastSave="{00000000-0000-0000-0000-000000000000}"/>
  <bookViews>
    <workbookView xWindow="-108" yWindow="-108" windowWidth="23256" windowHeight="12576" xr2:uid="{499B9D94-FBBC-4E79-9929-B42DC829C325}"/>
  </bookViews>
  <sheets>
    <sheet name="2021年康乐保商务部经销商大会" sheetId="1" r:id="rId1"/>
  </sheets>
  <definedNames>
    <definedName name="_xlnm.Print_Area" localSheetId="0">'2021年康乐保商务部经销商大会'!$A$1:$I$113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1" l="1"/>
  <c r="G91" i="1"/>
  <c r="G92" i="1"/>
  <c r="G93" i="1"/>
  <c r="G94" i="1"/>
  <c r="G95" i="1"/>
  <c r="G72" i="1"/>
  <c r="G57" i="1"/>
  <c r="G107" i="1"/>
  <c r="G105" i="1"/>
  <c r="G104" i="1"/>
  <c r="G103" i="1"/>
  <c r="G98" i="1"/>
  <c r="G97" i="1"/>
  <c r="G96" i="1"/>
  <c r="G90" i="1"/>
  <c r="G89" i="1"/>
  <c r="G88" i="1"/>
  <c r="G87" i="1"/>
  <c r="G86" i="1"/>
  <c r="G85" i="1"/>
  <c r="G84" i="1"/>
  <c r="G83" i="1"/>
  <c r="G82" i="1"/>
  <c r="G81" i="1"/>
  <c r="G80" i="1"/>
  <c r="G79" i="1"/>
  <c r="G78" i="1"/>
  <c r="G77" i="1"/>
  <c r="G76" i="1"/>
  <c r="G75" i="1"/>
  <c r="G74" i="1"/>
  <c r="G73" i="1"/>
  <c r="G71" i="1"/>
  <c r="G70" i="1"/>
  <c r="G69" i="1"/>
  <c r="G68" i="1"/>
  <c r="G67" i="1"/>
  <c r="G66" i="1"/>
  <c r="G65" i="1"/>
  <c r="G63" i="1"/>
  <c r="G62" i="1"/>
  <c r="G61" i="1"/>
  <c r="G60" i="1"/>
  <c r="G59" i="1"/>
  <c r="G58" i="1"/>
  <c r="G56" i="1"/>
  <c r="G55" i="1"/>
  <c r="G54" i="1"/>
  <c r="G53" i="1"/>
  <c r="G52" i="1"/>
  <c r="G50" i="1"/>
  <c r="B49" i="1" s="1"/>
  <c r="G48" i="1"/>
  <c r="B47" i="1" s="1"/>
  <c r="G46" i="1"/>
  <c r="G45" i="1"/>
  <c r="G44" i="1"/>
  <c r="G43" i="1"/>
  <c r="G42" i="1"/>
  <c r="G41" i="1"/>
  <c r="G40" i="1"/>
  <c r="G39" i="1"/>
  <c r="G38" i="1"/>
  <c r="G37" i="1"/>
  <c r="G36" i="1"/>
  <c r="B35" i="1" s="1"/>
  <c r="G34" i="1"/>
  <c r="G33" i="1"/>
  <c r="G32" i="1"/>
  <c r="G31" i="1"/>
  <c r="G30" i="1"/>
  <c r="G29" i="1"/>
  <c r="G28" i="1"/>
  <c r="B27" i="1" s="1"/>
  <c r="G26" i="1"/>
  <c r="G25" i="1"/>
  <c r="G24" i="1"/>
  <c r="G23" i="1"/>
  <c r="G21" i="1"/>
  <c r="G19" i="1"/>
  <c r="G18" i="1"/>
  <c r="G17" i="1"/>
  <c r="G16" i="1"/>
  <c r="G15" i="1"/>
  <c r="G14" i="1"/>
  <c r="G13" i="1"/>
  <c r="G12" i="1"/>
  <c r="G11" i="1"/>
  <c r="G10" i="1"/>
  <c r="B9" i="1" s="1"/>
  <c r="B20" i="1" l="1"/>
  <c r="B51" i="1"/>
  <c r="B64" i="1"/>
  <c r="B102" i="1"/>
  <c r="G108" i="1"/>
  <c r="B106" i="1" s="1"/>
  <c r="C99" i="1" l="1"/>
  <c r="C100" i="1" s="1"/>
  <c r="B101" i="1" s="1"/>
  <c r="C109" i="1" s="1"/>
  <c r="C101" i="1" l="1"/>
  <c r="C110" i="1"/>
  <c r="C111" i="1" s="1"/>
  <c r="B6" i="1"/>
  <c r="C113" i="1" l="1"/>
  <c r="B7" i="1"/>
</calcChain>
</file>

<file path=xl/sharedStrings.xml><?xml version="1.0" encoding="utf-8"?>
<sst xmlns="http://schemas.openxmlformats.org/spreadsheetml/2006/main" count="293" uniqueCount="179">
  <si>
    <t>M.I.C.E Cost Breakdown会议费用细分表</t>
    <phoneticPr fontId="4" type="noConversion"/>
  </si>
  <si>
    <r>
      <t xml:space="preserve">Project Name
</t>
    </r>
    <r>
      <rPr>
        <sz val="14"/>
        <rFont val="宋体"/>
        <family val="3"/>
        <charset val="134"/>
      </rPr>
      <t>项目名称</t>
    </r>
  </si>
  <si>
    <t>2021年康乐保商务部经销商大会</t>
    <phoneticPr fontId="4" type="noConversion"/>
  </si>
  <si>
    <r>
      <t xml:space="preserve">Supplier Name
</t>
    </r>
    <r>
      <rPr>
        <sz val="14"/>
        <rFont val="宋体"/>
        <family val="3"/>
        <charset val="134"/>
      </rPr>
      <t>供应商名称</t>
    </r>
  </si>
  <si>
    <t>北京康辉</t>
    <phoneticPr fontId="4" type="noConversion"/>
  </si>
  <si>
    <r>
      <t xml:space="preserve"> Quotation Date:
</t>
    </r>
    <r>
      <rPr>
        <sz val="14"/>
        <rFont val="宋体"/>
        <family val="3"/>
        <charset val="134"/>
      </rPr>
      <t>报价</t>
    </r>
    <r>
      <rPr>
        <sz val="14"/>
        <rFont val="宋体"/>
        <family val="3"/>
        <charset val="134"/>
      </rPr>
      <t>日期</t>
    </r>
  </si>
  <si>
    <r>
      <t xml:space="preserve">Place of Meeting:
</t>
    </r>
    <r>
      <rPr>
        <sz val="14"/>
        <rFont val="宋体"/>
        <family val="3"/>
        <charset val="134"/>
      </rPr>
      <t>会议举办城市</t>
    </r>
  </si>
  <si>
    <t>贵州安顺</t>
    <phoneticPr fontId="4" type="noConversion"/>
  </si>
  <si>
    <r>
      <t xml:space="preserve">Days of Events:
</t>
    </r>
    <r>
      <rPr>
        <sz val="14"/>
        <rFont val="宋体"/>
        <family val="3"/>
        <charset val="134"/>
      </rPr>
      <t>活动天数</t>
    </r>
    <r>
      <rPr>
        <sz val="14"/>
        <rFont val="Arial Narrow"/>
        <family val="2"/>
      </rPr>
      <t>(</t>
    </r>
    <r>
      <rPr>
        <sz val="14"/>
        <rFont val="宋体"/>
        <family val="3"/>
        <charset val="134"/>
      </rPr>
      <t>天</t>
    </r>
    <r>
      <rPr>
        <sz val="14"/>
        <rFont val="Arial Narrow"/>
        <family val="2"/>
      </rPr>
      <t>)</t>
    </r>
  </si>
  <si>
    <r>
      <t xml:space="preserve">Quotationer </t>
    </r>
    <r>
      <rPr>
        <sz val="14"/>
        <rFont val="宋体"/>
        <family val="3"/>
        <charset val="134"/>
      </rPr>
      <t>报价人</t>
    </r>
    <r>
      <rPr>
        <sz val="14"/>
        <rFont val="Arial Narrow"/>
        <family val="2"/>
      </rPr>
      <t xml:space="preserve">
</t>
    </r>
  </si>
  <si>
    <t>耿吴茜</t>
    <phoneticPr fontId="4" type="noConversion"/>
  </si>
  <si>
    <r>
      <t xml:space="preserve">Attendance:
</t>
    </r>
    <r>
      <rPr>
        <sz val="14"/>
        <rFont val="宋体"/>
        <family val="3"/>
        <charset val="134"/>
      </rPr>
      <t>参会人数</t>
    </r>
    <r>
      <rPr>
        <sz val="14"/>
        <rFont val="Arial Narrow"/>
        <family val="2"/>
      </rPr>
      <t>(</t>
    </r>
    <r>
      <rPr>
        <sz val="14"/>
        <rFont val="宋体"/>
        <family val="3"/>
        <charset val="134"/>
      </rPr>
      <t>位</t>
    </r>
    <r>
      <rPr>
        <sz val="14"/>
        <rFont val="Arial Narrow"/>
        <family val="2"/>
      </rPr>
      <t>)</t>
    </r>
  </si>
  <si>
    <r>
      <t xml:space="preserve">Net  cost
</t>
    </r>
    <r>
      <rPr>
        <sz val="14"/>
        <rFont val="宋体"/>
        <family val="3"/>
        <charset val="134"/>
      </rPr>
      <t>未税费用总计</t>
    </r>
  </si>
  <si>
    <r>
      <t xml:space="preserve">Total Cost with VAT:
</t>
    </r>
    <r>
      <rPr>
        <sz val="14"/>
        <rFont val="宋体"/>
        <family val="3"/>
        <charset val="134"/>
      </rPr>
      <t>含税</t>
    </r>
    <r>
      <rPr>
        <sz val="14"/>
        <rFont val="宋体"/>
        <family val="3"/>
        <charset val="134"/>
      </rPr>
      <t>费用总计</t>
    </r>
    <r>
      <rPr>
        <sz val="14"/>
        <rFont val="Arial Narrow"/>
        <family val="2"/>
      </rPr>
      <t>:</t>
    </r>
  </si>
  <si>
    <r>
      <t>(If you'd like to add the new items, please insert lines in-between.)(</t>
    </r>
    <r>
      <rPr>
        <sz val="14"/>
        <rFont val="宋体"/>
        <family val="3"/>
        <charset val="134"/>
      </rPr>
      <t>如果您需要添加新项目，请在行中间添加</t>
    </r>
    <r>
      <rPr>
        <sz val="14"/>
        <rFont val="Arial Narrow"/>
        <family val="2"/>
      </rPr>
      <t xml:space="preserve">.) </t>
    </r>
  </si>
  <si>
    <r>
      <t xml:space="preserve">Accommodation Sum
</t>
    </r>
    <r>
      <rPr>
        <b/>
        <sz val="14"/>
        <rFont val="宋体"/>
        <family val="3"/>
        <charset val="134"/>
      </rPr>
      <t>住宿成本共计</t>
    </r>
  </si>
  <si>
    <r>
      <t xml:space="preserve">Unit Price
</t>
    </r>
    <r>
      <rPr>
        <b/>
        <sz val="14"/>
        <rFont val="宋体"/>
        <family val="3"/>
        <charset val="134"/>
      </rPr>
      <t>单价</t>
    </r>
  </si>
  <si>
    <r>
      <t xml:space="preserve">Room
</t>
    </r>
    <r>
      <rPr>
        <b/>
        <sz val="14"/>
        <rFont val="宋体"/>
        <family val="3"/>
        <charset val="134"/>
      </rPr>
      <t>房间数</t>
    </r>
  </si>
  <si>
    <t>Days
天数</t>
  </si>
  <si>
    <r>
      <t xml:space="preserve">Total
</t>
    </r>
    <r>
      <rPr>
        <b/>
        <sz val="14"/>
        <rFont val="宋体"/>
        <family val="3"/>
        <charset val="134"/>
      </rPr>
      <t>小计</t>
    </r>
  </si>
  <si>
    <t>安顺百灵希尔顿逸林酒店</t>
    <phoneticPr fontId="4" type="noConversion"/>
  </si>
  <si>
    <r>
      <rPr>
        <sz val="14"/>
        <rFont val="宋体"/>
        <family val="3"/>
        <charset val="134"/>
      </rPr>
      <t>单间</t>
    </r>
    <r>
      <rPr>
        <sz val="14"/>
        <rFont val="Arial Narrow"/>
        <family val="2"/>
      </rPr>
      <t xml:space="preserve"> 4</t>
    </r>
    <r>
      <rPr>
        <sz val="14"/>
        <rFont val="宋体"/>
        <family val="3"/>
        <charset val="134"/>
      </rPr>
      <t>月</t>
    </r>
    <r>
      <rPr>
        <sz val="14"/>
        <rFont val="Arial Narrow"/>
        <family val="2"/>
      </rPr>
      <t>13</t>
    </r>
    <r>
      <rPr>
        <sz val="14"/>
        <rFont val="宋体"/>
        <family val="3"/>
        <charset val="134"/>
      </rPr>
      <t>日</t>
    </r>
    <r>
      <rPr>
        <sz val="14"/>
        <rFont val="Arial Narrow"/>
        <family val="2"/>
      </rPr>
      <t>-14</t>
    </r>
    <r>
      <rPr>
        <sz val="14"/>
        <rFont val="宋体"/>
        <family val="3"/>
        <charset val="134"/>
      </rPr>
      <t>日</t>
    </r>
    <r>
      <rPr>
        <sz val="14"/>
        <rFont val="Arial Narrow"/>
        <family val="2"/>
      </rPr>
      <t xml:space="preserve"> 1</t>
    </r>
    <r>
      <rPr>
        <sz val="14"/>
        <rFont val="宋体"/>
        <family val="3"/>
        <charset val="134"/>
      </rPr>
      <t>晚</t>
    </r>
    <r>
      <rPr>
        <sz val="14"/>
        <rFont val="Arial Narrow"/>
        <family val="2"/>
      </rPr>
      <t xml:space="preserve"> </t>
    </r>
    <r>
      <rPr>
        <sz val="14"/>
        <rFont val="宋体"/>
        <family val="3"/>
        <charset val="134"/>
      </rPr>
      <t>含早</t>
    </r>
    <phoneticPr fontId="4" type="noConversion"/>
  </si>
  <si>
    <r>
      <t>/</t>
    </r>
    <r>
      <rPr>
        <sz val="14"/>
        <rFont val="宋体"/>
        <family val="3"/>
        <charset val="134"/>
      </rPr>
      <t>室</t>
    </r>
    <r>
      <rPr>
        <sz val="14"/>
        <rFont val="Arial Narrow"/>
        <family val="2"/>
      </rPr>
      <t>/</t>
    </r>
    <r>
      <rPr>
        <sz val="14"/>
        <rFont val="宋体"/>
        <family val="3"/>
        <charset val="134"/>
      </rPr>
      <t>天</t>
    </r>
  </si>
  <si>
    <r>
      <rPr>
        <sz val="14"/>
        <rFont val="宋体"/>
        <family val="2"/>
        <charset val="134"/>
      </rPr>
      <t>造口</t>
    </r>
    <r>
      <rPr>
        <sz val="14"/>
        <rFont val="Arial Narrow"/>
        <family val="2"/>
      </rPr>
      <t>+</t>
    </r>
    <r>
      <rPr>
        <sz val="14"/>
        <rFont val="宋体"/>
        <family val="2"/>
        <charset val="134"/>
      </rPr>
      <t>非管理层</t>
    </r>
    <phoneticPr fontId="4" type="noConversion"/>
  </si>
  <si>
    <r>
      <rPr>
        <sz val="14"/>
        <rFont val="宋体"/>
        <family val="3"/>
        <charset val="134"/>
      </rPr>
      <t>标间</t>
    </r>
    <r>
      <rPr>
        <sz val="14"/>
        <rFont val="Arial Narrow"/>
        <family val="2"/>
      </rPr>
      <t xml:space="preserve"> 4</t>
    </r>
    <r>
      <rPr>
        <sz val="14"/>
        <rFont val="宋体"/>
        <family val="3"/>
        <charset val="134"/>
      </rPr>
      <t>月</t>
    </r>
    <r>
      <rPr>
        <sz val="14"/>
        <rFont val="Arial Narrow"/>
        <family val="2"/>
      </rPr>
      <t>13</t>
    </r>
    <r>
      <rPr>
        <sz val="14"/>
        <rFont val="宋体"/>
        <family val="3"/>
        <charset val="134"/>
      </rPr>
      <t>日</t>
    </r>
    <r>
      <rPr>
        <sz val="14"/>
        <rFont val="Arial Narrow"/>
        <family val="2"/>
      </rPr>
      <t>-14</t>
    </r>
    <r>
      <rPr>
        <sz val="14"/>
        <rFont val="宋体"/>
        <family val="3"/>
        <charset val="134"/>
      </rPr>
      <t>日</t>
    </r>
    <r>
      <rPr>
        <sz val="14"/>
        <rFont val="Arial Narrow"/>
        <family val="2"/>
      </rPr>
      <t xml:space="preserve"> 1</t>
    </r>
    <r>
      <rPr>
        <sz val="14"/>
        <rFont val="宋体"/>
        <family val="3"/>
        <charset val="134"/>
      </rPr>
      <t>晚</t>
    </r>
    <r>
      <rPr>
        <sz val="14"/>
        <rFont val="Arial Narrow"/>
        <family val="2"/>
      </rPr>
      <t xml:space="preserve"> </t>
    </r>
    <r>
      <rPr>
        <sz val="14"/>
        <rFont val="宋体"/>
        <family val="3"/>
        <charset val="134"/>
      </rPr>
      <t>含早</t>
    </r>
    <phoneticPr fontId="4" type="noConversion"/>
  </si>
  <si>
    <t>商务部</t>
  </si>
  <si>
    <t>单间 4月14日-16日 2晚 含早</t>
    <phoneticPr fontId="4" type="noConversion"/>
  </si>
  <si>
    <t>标间 4月14日-16日 2晚 含早</t>
    <phoneticPr fontId="4" type="noConversion"/>
  </si>
  <si>
    <t>商务部人员</t>
    <phoneticPr fontId="4" type="noConversion"/>
  </si>
  <si>
    <t>经销商人员</t>
    <phoneticPr fontId="4" type="noConversion"/>
  </si>
  <si>
    <r>
      <rPr>
        <b/>
        <sz val="14"/>
        <rFont val="宋体"/>
        <family val="3"/>
        <charset val="134"/>
      </rPr>
      <t>会议室合计</t>
    </r>
    <r>
      <rPr>
        <b/>
        <sz val="14"/>
        <rFont val="Arial Narrow"/>
        <family val="2"/>
      </rPr>
      <t>Meeting Room total fee</t>
    </r>
  </si>
  <si>
    <r>
      <t xml:space="preserve">Qty
</t>
    </r>
    <r>
      <rPr>
        <b/>
        <sz val="14"/>
        <rFont val="宋体"/>
        <family val="3"/>
        <charset val="134"/>
      </rPr>
      <t>数量</t>
    </r>
  </si>
  <si>
    <r>
      <t>/</t>
    </r>
    <r>
      <rPr>
        <sz val="14"/>
        <rFont val="宋体"/>
        <family val="3"/>
        <charset val="134"/>
      </rPr>
      <t>场</t>
    </r>
    <phoneticPr fontId="4" type="noConversion"/>
  </si>
  <si>
    <r>
      <rPr>
        <sz val="14"/>
        <rFont val="宋体"/>
        <family val="3"/>
        <charset val="134"/>
      </rPr>
      <t>造口</t>
    </r>
    <r>
      <rPr>
        <sz val="14"/>
        <rFont val="Arial Narrow"/>
        <family val="2"/>
      </rPr>
      <t>top down</t>
    </r>
    <r>
      <rPr>
        <sz val="14"/>
        <rFont val="宋体"/>
        <family val="3"/>
        <charset val="134"/>
      </rPr>
      <t>会议</t>
    </r>
    <phoneticPr fontId="4" type="noConversion"/>
  </si>
  <si>
    <t>茶歇 （饼干，水果盘，咖啡茶）</t>
    <phoneticPr fontId="4" type="noConversion"/>
  </si>
  <si>
    <r>
      <t>/</t>
    </r>
    <r>
      <rPr>
        <sz val="14"/>
        <rFont val="宋体"/>
        <family val="3"/>
        <charset val="134"/>
      </rPr>
      <t>人</t>
    </r>
    <phoneticPr fontId="4" type="noConversion"/>
  </si>
  <si>
    <t>4月14日 提前搭建 场租费</t>
    <phoneticPr fontId="4" type="noConversion"/>
  </si>
  <si>
    <t>4月15日 全天 170人课桌 百灵宴会厅AB 800平米</t>
    <phoneticPr fontId="4" type="noConversion"/>
  </si>
  <si>
    <r>
      <t xml:space="preserve">Catering Sum
</t>
    </r>
    <r>
      <rPr>
        <b/>
        <sz val="14"/>
        <rFont val="宋体"/>
        <family val="3"/>
        <charset val="134"/>
      </rPr>
      <t>会议餐饮成本共计</t>
    </r>
  </si>
  <si>
    <r>
      <t xml:space="preserve">QTY
</t>
    </r>
    <r>
      <rPr>
        <b/>
        <sz val="14"/>
        <rFont val="宋体"/>
        <family val="3"/>
        <charset val="134"/>
      </rPr>
      <t>人数</t>
    </r>
  </si>
  <si>
    <r>
      <t xml:space="preserve">Time
</t>
    </r>
    <r>
      <rPr>
        <b/>
        <sz val="14"/>
        <rFont val="宋体"/>
        <family val="3"/>
        <charset val="134"/>
      </rPr>
      <t>次数</t>
    </r>
  </si>
  <si>
    <t>4月14日午餐 商务套餐</t>
    <phoneticPr fontId="4" type="noConversion"/>
  </si>
  <si>
    <r>
      <t>/</t>
    </r>
    <r>
      <rPr>
        <sz val="14"/>
        <rFont val="宋体"/>
        <family val="3"/>
        <charset val="134"/>
      </rPr>
      <t>人</t>
    </r>
  </si>
  <si>
    <t>4月15日午餐 自助餐</t>
    <phoneticPr fontId="4" type="noConversion"/>
  </si>
  <si>
    <t>造口管理层</t>
    <phoneticPr fontId="4" type="noConversion"/>
  </si>
  <si>
    <t>自助午餐138元，70人起开；198元，40人起开</t>
    <phoneticPr fontId="4" type="noConversion"/>
  </si>
  <si>
    <t>伤口</t>
    <phoneticPr fontId="4" type="noConversion"/>
  </si>
  <si>
    <t>4月15日晚餐 桌餐</t>
    <phoneticPr fontId="4" type="noConversion"/>
  </si>
  <si>
    <r>
      <t xml:space="preserve">Logistic Cost Sum
</t>
    </r>
    <r>
      <rPr>
        <b/>
        <sz val="14"/>
        <rFont val="宋体"/>
        <family val="3"/>
        <charset val="134"/>
      </rPr>
      <t>交通费用</t>
    </r>
  </si>
  <si>
    <r>
      <t xml:space="preserve">Vehicle
</t>
    </r>
    <r>
      <rPr>
        <b/>
        <sz val="14"/>
        <rFont val="宋体"/>
        <family val="3"/>
        <charset val="134"/>
      </rPr>
      <t>辆</t>
    </r>
  </si>
  <si>
    <r>
      <t xml:space="preserve">Day
</t>
    </r>
    <r>
      <rPr>
        <b/>
        <sz val="14"/>
        <rFont val="宋体"/>
        <family val="3"/>
        <charset val="134"/>
      </rPr>
      <t>天数</t>
    </r>
  </si>
  <si>
    <r>
      <rPr>
        <sz val="14"/>
        <rFont val="宋体"/>
        <family val="3"/>
        <charset val="134"/>
      </rPr>
      <t xml:space="preserve">用车
</t>
    </r>
    <r>
      <rPr>
        <sz val="14"/>
        <rFont val="Arial Narrow"/>
        <family val="2"/>
      </rPr>
      <t xml:space="preserve">Vehicle usage 
</t>
    </r>
    <r>
      <rPr>
        <sz val="14"/>
        <rFont val="宋体"/>
        <family val="3"/>
        <charset val="134"/>
      </rPr>
      <t xml:space="preserve">
</t>
    </r>
    <phoneticPr fontId="4" type="noConversion"/>
  </si>
  <si>
    <t xml:space="preserve">贵阳机场接送机-小车 </t>
    <phoneticPr fontId="4" type="noConversion"/>
  </si>
  <si>
    <t>/次</t>
  </si>
  <si>
    <t>预估数量，以实际数量结算</t>
    <phoneticPr fontId="4" type="noConversion"/>
  </si>
  <si>
    <t xml:space="preserve">贵阳机场接送机—GL8 </t>
    <phoneticPr fontId="4" type="noConversion"/>
  </si>
  <si>
    <t xml:space="preserve">贵阳机场接送机-考斯特 </t>
    <phoneticPr fontId="4" type="noConversion"/>
  </si>
  <si>
    <r>
      <rPr>
        <sz val="14"/>
        <rFont val="宋体"/>
        <family val="2"/>
        <charset val="134"/>
      </rPr>
      <t>伤口</t>
    </r>
    <r>
      <rPr>
        <sz val="14"/>
        <rFont val="Arial Narrow"/>
        <family val="2"/>
      </rPr>
      <t>topdown</t>
    </r>
    <r>
      <rPr>
        <sz val="14"/>
        <rFont val="宋体"/>
        <family val="2"/>
        <charset val="134"/>
      </rPr>
      <t>会议</t>
    </r>
    <phoneticPr fontId="4" type="noConversion"/>
  </si>
  <si>
    <t>贵阳机场接机-50座</t>
    <phoneticPr fontId="4" type="noConversion"/>
  </si>
  <si>
    <r>
      <rPr>
        <sz val="14"/>
        <rFont val="宋体"/>
        <family val="2"/>
        <charset val="134"/>
      </rPr>
      <t>造口</t>
    </r>
    <r>
      <rPr>
        <sz val="14"/>
        <rFont val="Arial Narrow"/>
        <family val="2"/>
      </rPr>
      <t>topdown</t>
    </r>
    <r>
      <rPr>
        <sz val="14"/>
        <rFont val="宋体"/>
        <family val="2"/>
        <charset val="134"/>
      </rPr>
      <t>会议</t>
    </r>
    <phoneticPr fontId="4" type="noConversion"/>
  </si>
  <si>
    <t>贵阳机场接送机-50座</t>
    <phoneticPr fontId="4" type="noConversion"/>
  </si>
  <si>
    <t xml:space="preserve">安顺机场/安顺西站接送-小车 </t>
    <phoneticPr fontId="4" type="noConversion"/>
  </si>
  <si>
    <t xml:space="preserve">安顺机场/安顺西站接送—GL8 </t>
    <phoneticPr fontId="4" type="noConversion"/>
  </si>
  <si>
    <t xml:space="preserve">安顺机场/安顺西站接送-考斯特 </t>
    <phoneticPr fontId="4" type="noConversion"/>
  </si>
  <si>
    <t>安顺机场/安顺西站接送-50座</t>
    <phoneticPr fontId="4" type="noConversion"/>
  </si>
  <si>
    <r>
      <rPr>
        <b/>
        <sz val="14"/>
        <rFont val="宋体"/>
        <family val="3"/>
        <charset val="134"/>
      </rPr>
      <t xml:space="preserve">保险
</t>
    </r>
    <r>
      <rPr>
        <b/>
        <sz val="14"/>
        <rFont val="Arial Narrow"/>
        <family val="2"/>
      </rPr>
      <t xml:space="preserve">Insurance </t>
    </r>
  </si>
  <si>
    <r>
      <t xml:space="preserve">Men
</t>
    </r>
    <r>
      <rPr>
        <b/>
        <sz val="14"/>
        <rFont val="宋体"/>
        <family val="3"/>
        <charset val="134"/>
      </rPr>
      <t>人数</t>
    </r>
  </si>
  <si>
    <r>
      <t>List</t>
    </r>
    <r>
      <rPr>
        <b/>
        <sz val="14"/>
        <rFont val="宋体"/>
        <family val="3"/>
        <charset val="134"/>
      </rPr>
      <t xml:space="preserve">
份</t>
    </r>
  </si>
  <si>
    <t>保险 Insurance</t>
  </si>
  <si>
    <t>意外保险Insurance（按实际参会人员上保险，按实际发生结算，康乐保员工无需上保险）</t>
    <phoneticPr fontId="4" type="noConversion"/>
  </si>
  <si>
    <r>
      <t>/</t>
    </r>
    <r>
      <rPr>
        <sz val="14"/>
        <rFont val="宋体"/>
        <family val="3"/>
        <charset val="134"/>
      </rPr>
      <t>人</t>
    </r>
    <r>
      <rPr>
        <sz val="14"/>
        <rFont val="Arial Narrow"/>
        <family val="2"/>
      </rPr>
      <t>/</t>
    </r>
    <r>
      <rPr>
        <sz val="14"/>
        <rFont val="宋体"/>
        <family val="3"/>
        <charset val="134"/>
      </rPr>
      <t>次</t>
    </r>
  </si>
  <si>
    <r>
      <rPr>
        <b/>
        <sz val="14"/>
        <rFont val="宋体"/>
        <family val="3"/>
        <charset val="134"/>
      </rPr>
      <t xml:space="preserve">签证
</t>
    </r>
    <r>
      <rPr>
        <b/>
        <sz val="14"/>
        <rFont val="Arial Narrow"/>
        <family val="2"/>
      </rPr>
      <t>Visa</t>
    </r>
  </si>
  <si>
    <r>
      <t xml:space="preserve">List
</t>
    </r>
    <r>
      <rPr>
        <b/>
        <sz val="14"/>
        <rFont val="宋体"/>
        <family val="3"/>
        <charset val="134"/>
      </rPr>
      <t>份</t>
    </r>
  </si>
  <si>
    <t>Visa</t>
  </si>
  <si>
    <t>服务人工
service Manpower</t>
  </si>
  <si>
    <t>地接社工作人员人工费local-guiding workers</t>
    <phoneticPr fontId="4" type="noConversion"/>
  </si>
  <si>
    <t>酒店以及接送机工作人员（预估）</t>
    <phoneticPr fontId="4" type="noConversion"/>
  </si>
  <si>
    <r>
      <rPr>
        <sz val="14"/>
        <rFont val="Arial Narrow"/>
        <family val="2"/>
      </rPr>
      <t>/</t>
    </r>
    <r>
      <rPr>
        <sz val="14"/>
        <rFont val="宋体"/>
        <family val="3"/>
        <charset val="134"/>
      </rPr>
      <t>人</t>
    </r>
    <r>
      <rPr>
        <sz val="14"/>
        <rFont val="Arial Narrow"/>
        <family val="2"/>
      </rPr>
      <t>/</t>
    </r>
    <r>
      <rPr>
        <sz val="14"/>
        <rFont val="宋体"/>
        <family val="3"/>
        <charset val="134"/>
      </rPr>
      <t>次</t>
    </r>
  </si>
  <si>
    <t>地接工作人员住宿交通</t>
    <phoneticPr fontId="4" type="noConversion"/>
  </si>
  <si>
    <t>摄像</t>
    <phoneticPr fontId="4" type="noConversion"/>
  </si>
  <si>
    <t>灯光师</t>
    <phoneticPr fontId="4" type="noConversion"/>
  </si>
  <si>
    <t>音响师</t>
    <phoneticPr fontId="4" type="noConversion"/>
  </si>
  <si>
    <t>设备搭建工人</t>
    <phoneticPr fontId="4" type="noConversion"/>
  </si>
  <si>
    <t>设备搭建工人食宿交通</t>
    <phoneticPr fontId="4" type="noConversion"/>
  </si>
  <si>
    <t>会务公司陪同人员
Accompanying costs</t>
  </si>
  <si>
    <t>住宿</t>
  </si>
  <si>
    <r>
      <t>/</t>
    </r>
    <r>
      <rPr>
        <sz val="14"/>
        <color indexed="8"/>
        <rFont val="宋体"/>
        <family val="3"/>
        <charset val="134"/>
      </rPr>
      <t>室</t>
    </r>
    <r>
      <rPr>
        <sz val="14"/>
        <color indexed="8"/>
        <rFont val="Arial Narrow"/>
        <family val="2"/>
      </rPr>
      <t>/</t>
    </r>
    <r>
      <rPr>
        <sz val="14"/>
        <color indexed="8"/>
        <rFont val="宋体"/>
        <family val="3"/>
        <charset val="134"/>
      </rPr>
      <t>天</t>
    </r>
  </si>
  <si>
    <t>工作人员人工费 含交通,通讯,用餐</t>
    <phoneticPr fontId="4" type="noConversion"/>
  </si>
  <si>
    <r>
      <t>/</t>
    </r>
    <r>
      <rPr>
        <sz val="14"/>
        <color indexed="8"/>
        <rFont val="宋体"/>
        <family val="3"/>
        <charset val="134"/>
      </rPr>
      <t>人</t>
    </r>
    <r>
      <rPr>
        <sz val="14"/>
        <color indexed="8"/>
        <rFont val="Arial Narrow"/>
        <family val="2"/>
      </rPr>
      <t>/</t>
    </r>
    <r>
      <rPr>
        <sz val="14"/>
        <color indexed="8"/>
        <rFont val="宋体"/>
        <family val="3"/>
        <charset val="134"/>
      </rPr>
      <t>天</t>
    </r>
  </si>
  <si>
    <t>机票或是火车票 （预估机票）</t>
  </si>
  <si>
    <t>预估金额，以实际金额结算</t>
    <phoneticPr fontId="4" type="noConversion"/>
  </si>
  <si>
    <t>其他不可预计费用 contingencies</t>
  </si>
  <si>
    <t>项目未税费用的3%（实报实销）</t>
  </si>
  <si>
    <r>
      <t>/</t>
    </r>
    <r>
      <rPr>
        <sz val="14"/>
        <rFont val="宋体"/>
        <family val="3"/>
        <charset val="134"/>
      </rPr>
      <t>次</t>
    </r>
  </si>
  <si>
    <t>其他要求（若有）
Other request</t>
  </si>
  <si>
    <t>LED屏幕</t>
    <phoneticPr fontId="4" type="noConversion"/>
  </si>
  <si>
    <t>LED主屏幕 P3屏幕 15*4</t>
    <phoneticPr fontId="4" type="noConversion"/>
  </si>
  <si>
    <t>元/平米</t>
    <phoneticPr fontId="4" type="noConversion"/>
  </si>
  <si>
    <t>LED承重台 15.6m*1.2m*0.6H</t>
    <phoneticPr fontId="4" type="noConversion"/>
  </si>
  <si>
    <t>元/平方</t>
    <phoneticPr fontId="4" type="noConversion"/>
  </si>
  <si>
    <t>舞台包面地毯</t>
  </si>
  <si>
    <t>元/块</t>
    <phoneticPr fontId="4" type="noConversion"/>
  </si>
  <si>
    <t>LED控台 A6+S3</t>
    <phoneticPr fontId="4" type="noConversion"/>
  </si>
  <si>
    <t>元/套</t>
    <phoneticPr fontId="4" type="noConversion"/>
  </si>
  <si>
    <t>LED处理器</t>
    <phoneticPr fontId="4" type="noConversion"/>
  </si>
  <si>
    <t>无缝切换器</t>
    <phoneticPr fontId="4" type="noConversion"/>
  </si>
  <si>
    <t>50寸液晶电视-提词器</t>
    <phoneticPr fontId="4" type="noConversion"/>
  </si>
  <si>
    <t>元/台</t>
    <phoneticPr fontId="4" type="noConversion"/>
  </si>
  <si>
    <t>Cue-line翻页器</t>
    <phoneticPr fontId="4" type="noConversion"/>
  </si>
  <si>
    <t>音响系统</t>
    <phoneticPr fontId="4" type="noConversion"/>
  </si>
  <si>
    <t>线阵列全频音响</t>
    <phoneticPr fontId="4" type="noConversion"/>
  </si>
  <si>
    <t>超重低频音响</t>
    <phoneticPr fontId="4" type="noConversion"/>
  </si>
  <si>
    <t>元/只</t>
    <phoneticPr fontId="4" type="noConversion"/>
  </si>
  <si>
    <t>舞台返听音箱</t>
    <phoneticPr fontId="4" type="noConversion"/>
  </si>
  <si>
    <t>防震柜机</t>
    <phoneticPr fontId="4" type="noConversion"/>
  </si>
  <si>
    <t>话筒、耳麦、胸麦</t>
    <phoneticPr fontId="4" type="noConversion"/>
  </si>
  <si>
    <t>元/个</t>
    <phoneticPr fontId="4" type="noConversion"/>
  </si>
  <si>
    <t>音响控台</t>
    <phoneticPr fontId="4" type="noConversion"/>
  </si>
  <si>
    <t>信号放大器</t>
  </si>
  <si>
    <t>数字功放</t>
  </si>
  <si>
    <t>数字处理器</t>
  </si>
  <si>
    <t>灯光系统</t>
    <phoneticPr fontId="4" type="noConversion"/>
  </si>
  <si>
    <t>普通帕灯</t>
    <phoneticPr fontId="4" type="noConversion"/>
  </si>
  <si>
    <t>LED帕灯</t>
    <phoneticPr fontId="4" type="noConversion"/>
  </si>
  <si>
    <t>光束灯</t>
    <phoneticPr fontId="4" type="noConversion"/>
  </si>
  <si>
    <t>灯光架</t>
    <phoneticPr fontId="4" type="noConversion"/>
  </si>
  <si>
    <t>元/米</t>
    <phoneticPr fontId="4" type="noConversion"/>
  </si>
  <si>
    <t>灯光控台</t>
    <phoneticPr fontId="4" type="noConversion"/>
  </si>
  <si>
    <t>其他物料</t>
    <phoneticPr fontId="4" type="noConversion"/>
  </si>
  <si>
    <t>讲台花</t>
    <phoneticPr fontId="4" type="noConversion"/>
  </si>
  <si>
    <t>/个</t>
    <phoneticPr fontId="4" type="noConversion"/>
  </si>
  <si>
    <t>口罩（300只独立包装）</t>
    <phoneticPr fontId="4" type="noConversion"/>
  </si>
  <si>
    <t>元/包</t>
    <phoneticPr fontId="4" type="noConversion"/>
  </si>
  <si>
    <t>消毒凝胶(60ml 10瓶）</t>
    <phoneticPr fontId="4" type="noConversion"/>
  </si>
  <si>
    <t>元/盒</t>
    <phoneticPr fontId="4" type="noConversion"/>
  </si>
  <si>
    <t>展架</t>
    <phoneticPr fontId="4" type="noConversion"/>
  </si>
  <si>
    <t>胸牌</t>
    <phoneticPr fontId="4" type="noConversion"/>
  </si>
  <si>
    <t>奖杯</t>
    <phoneticPr fontId="4" type="noConversion"/>
  </si>
  <si>
    <r>
      <rPr>
        <b/>
        <sz val="14"/>
        <rFont val="宋体"/>
        <family val="3"/>
        <charset val="134"/>
      </rPr>
      <t>净价合计</t>
    </r>
    <r>
      <rPr>
        <b/>
        <sz val="14"/>
        <rFont val="Arial Narrow"/>
        <family val="2"/>
      </rPr>
      <t>1</t>
    </r>
    <r>
      <rPr>
        <b/>
        <sz val="14"/>
        <rFont val="宋体"/>
        <family val="3"/>
        <charset val="134"/>
      </rPr>
      <t xml:space="preserve">
</t>
    </r>
    <r>
      <rPr>
        <b/>
        <sz val="14"/>
        <rFont val="Arial Narrow"/>
        <family val="2"/>
      </rPr>
      <t>Net price1</t>
    </r>
  </si>
  <si>
    <r>
      <rPr>
        <sz val="14"/>
        <rFont val="宋体"/>
        <family val="3"/>
        <charset val="134"/>
      </rPr>
      <t>住宿</t>
    </r>
    <r>
      <rPr>
        <sz val="14"/>
        <rFont val="Arial Narrow"/>
        <family val="2"/>
      </rPr>
      <t>+</t>
    </r>
    <r>
      <rPr>
        <sz val="14"/>
        <rFont val="宋体"/>
        <family val="3"/>
        <charset val="134"/>
      </rPr>
      <t>会议</t>
    </r>
    <r>
      <rPr>
        <sz val="14"/>
        <rFont val="Arial Narrow"/>
        <family val="2"/>
      </rPr>
      <t>+</t>
    </r>
    <r>
      <rPr>
        <sz val="14"/>
        <rFont val="宋体"/>
        <family val="3"/>
        <charset val="134"/>
      </rPr>
      <t>餐费＋交通＋签证</t>
    </r>
    <r>
      <rPr>
        <sz val="14"/>
        <rFont val="Arial Narrow"/>
        <family val="2"/>
      </rPr>
      <t>+</t>
    </r>
    <r>
      <rPr>
        <sz val="14"/>
        <rFont val="宋体"/>
        <family val="3"/>
        <charset val="134"/>
      </rPr>
      <t>保险</t>
    </r>
    <r>
      <rPr>
        <sz val="14"/>
        <rFont val="Arial Narrow"/>
        <family val="2"/>
      </rPr>
      <t>+</t>
    </r>
    <r>
      <rPr>
        <sz val="14"/>
        <rFont val="宋体"/>
        <family val="3"/>
        <charset val="134"/>
      </rPr>
      <t>服务人工</t>
    </r>
    <r>
      <rPr>
        <sz val="14"/>
        <rFont val="宋体"/>
        <family val="3"/>
        <charset val="134"/>
      </rPr>
      <t>，(不含机票）
Accommodation/Conference/Meal＋Transportion＋Visa+Insurance+</t>
    </r>
    <r>
      <rPr>
        <sz val="14"/>
        <rFont val="宋体"/>
        <family val="3"/>
        <charset val="134"/>
      </rPr>
      <t>service manpower</t>
    </r>
    <r>
      <rPr>
        <sz val="14"/>
        <rFont val="宋体"/>
        <family val="3"/>
        <charset val="134"/>
      </rPr>
      <t>(excluded airticket fee)</t>
    </r>
  </si>
  <si>
    <t xml:space="preserve">服务费率Service fee % </t>
  </si>
  <si>
    <t>未税总费用合计Total cost without VAT</t>
  </si>
  <si>
    <r>
      <t xml:space="preserve">Logistic Flight Cost Sum
</t>
    </r>
    <r>
      <rPr>
        <b/>
        <sz val="14"/>
        <rFont val="宋体"/>
        <family val="3"/>
        <charset val="134"/>
      </rPr>
      <t>机票交通费用</t>
    </r>
  </si>
  <si>
    <t>国际机票(预计费用）International Tickets（est。）</t>
  </si>
  <si>
    <t>具体信息</t>
  </si>
  <si>
    <r>
      <t>/</t>
    </r>
    <r>
      <rPr>
        <sz val="14"/>
        <rFont val="宋体"/>
        <family val="3"/>
        <charset val="134"/>
      </rPr>
      <t>票</t>
    </r>
  </si>
  <si>
    <t>国际机票出票费 service fee</t>
  </si>
  <si>
    <t>其他费用（若有）other cost （if has）</t>
  </si>
  <si>
    <t>注册费</t>
  </si>
  <si>
    <t>单价</t>
  </si>
  <si>
    <t>Men
人数</t>
  </si>
  <si>
    <t>Time
次数</t>
  </si>
  <si>
    <t>注册服务费</t>
  </si>
  <si>
    <r>
      <rPr>
        <b/>
        <sz val="14"/>
        <rFont val="宋体"/>
        <family val="3"/>
        <charset val="134"/>
      </rPr>
      <t>净价总价</t>
    </r>
    <r>
      <rPr>
        <b/>
        <sz val="14"/>
        <rFont val="Arial Narrow"/>
        <family val="2"/>
      </rPr>
      <t>2</t>
    </r>
    <r>
      <rPr>
        <b/>
        <sz val="14"/>
        <rFont val="宋体"/>
        <family val="3"/>
        <charset val="134"/>
      </rPr>
      <t xml:space="preserve">
</t>
    </r>
    <r>
      <rPr>
        <b/>
        <sz val="14"/>
        <rFont val="Arial Narrow"/>
        <family val="2"/>
      </rPr>
      <t>Net price2</t>
    </r>
  </si>
  <si>
    <r>
      <rPr>
        <b/>
        <sz val="14"/>
        <rFont val="宋体"/>
        <family val="3"/>
        <charset val="134"/>
      </rPr>
      <t>未税总费用合计＋</t>
    </r>
    <r>
      <rPr>
        <b/>
        <sz val="14"/>
        <rFont val="宋体"/>
        <family val="3"/>
        <charset val="134"/>
      </rPr>
      <t xml:space="preserve">机票+注册
</t>
    </r>
    <r>
      <rPr>
        <b/>
        <sz val="14"/>
        <rFont val="Arial Narrow"/>
        <family val="2"/>
      </rPr>
      <t>(Net price1</t>
    </r>
    <r>
      <rPr>
        <b/>
        <sz val="14"/>
        <rFont val="宋体"/>
        <family val="3"/>
        <charset val="134"/>
      </rPr>
      <t>＋</t>
    </r>
    <r>
      <rPr>
        <b/>
        <sz val="14"/>
        <rFont val="Arial Narrow"/>
        <family val="2"/>
      </rPr>
      <t>Service fee</t>
    </r>
    <r>
      <rPr>
        <b/>
        <sz val="14"/>
        <rFont val="宋体"/>
        <family val="3"/>
        <charset val="134"/>
      </rPr>
      <t>＋</t>
    </r>
    <r>
      <rPr>
        <b/>
        <sz val="14"/>
        <rFont val="Arial Narrow"/>
        <family val="2"/>
      </rPr>
      <t>Accompanying cost+Airticket+registration)</t>
    </r>
  </si>
  <si>
    <r>
      <rPr>
        <b/>
        <sz val="14"/>
        <rFont val="宋体"/>
        <family val="3"/>
        <charset val="134"/>
      </rPr>
      <t>含</t>
    </r>
    <r>
      <rPr>
        <b/>
        <sz val="14"/>
        <rFont val="Arial Narrow"/>
        <family val="2"/>
      </rPr>
      <t xml:space="preserve">VAT </t>
    </r>
    <r>
      <rPr>
        <b/>
        <sz val="14"/>
        <rFont val="宋体"/>
        <family val="3"/>
        <charset val="134"/>
      </rPr>
      <t>增值税发票金额（增值税默认</t>
    </r>
    <r>
      <rPr>
        <b/>
        <sz val="14"/>
        <rFont val="Arial Narrow"/>
        <family val="2"/>
      </rPr>
      <t>6%</t>
    </r>
    <r>
      <rPr>
        <b/>
        <sz val="14"/>
        <rFont val="宋体"/>
        <family val="3"/>
        <charset val="134"/>
      </rPr>
      <t>）</t>
    </r>
  </si>
  <si>
    <t>含税总费用合计Total cost with VAT</t>
  </si>
  <si>
    <t>总人数
Total member</t>
  </si>
  <si>
    <r>
      <rPr>
        <sz val="14"/>
        <rFont val="宋体"/>
        <family val="3"/>
        <charset val="134"/>
      </rPr>
      <t xml:space="preserve">人均费用
</t>
    </r>
    <r>
      <rPr>
        <sz val="14"/>
        <rFont val="Arial Narrow"/>
        <family val="2"/>
      </rPr>
      <t>Per capita costs</t>
    </r>
  </si>
  <si>
    <t>免费4小时搭建，</t>
    <phoneticPr fontId="3" type="noConversion"/>
  </si>
  <si>
    <t>赠送</t>
    <phoneticPr fontId="3" type="noConversion"/>
  </si>
  <si>
    <t>主持卡片</t>
    <phoneticPr fontId="3" type="noConversion"/>
  </si>
  <si>
    <t>桌牌</t>
    <phoneticPr fontId="3" type="noConversion"/>
  </si>
  <si>
    <t>话筒包裹</t>
    <phoneticPr fontId="3" type="noConversion"/>
  </si>
  <si>
    <t>房间欢迎卡片</t>
    <phoneticPr fontId="3" type="noConversion"/>
  </si>
  <si>
    <t>讲台包裹 KT板</t>
    <phoneticPr fontId="3" type="noConversion"/>
  </si>
  <si>
    <t>元/个</t>
    <phoneticPr fontId="3" type="noConversion"/>
  </si>
  <si>
    <t>元/套</t>
    <phoneticPr fontId="3" type="noConversion"/>
  </si>
  <si>
    <t>元/张</t>
    <phoneticPr fontId="3" type="noConversion"/>
  </si>
  <si>
    <t>元</t>
    <phoneticPr fontId="3" type="noConversion"/>
  </si>
  <si>
    <t>预估费用</t>
    <phoneticPr fontId="3" type="noConversion"/>
  </si>
  <si>
    <t>预估数量</t>
    <phoneticPr fontId="3" type="noConversion"/>
  </si>
  <si>
    <t>摄影</t>
    <phoneticPr fontId="4" type="noConversion"/>
  </si>
  <si>
    <t>8小时，超时100元/小时</t>
    <phoneticPr fontId="3" type="noConversion"/>
  </si>
  <si>
    <t xml:space="preserve">4月14日 10:00-18:00 30人UI摆台 百福5厅 85平米 含投影幕布 </t>
    <phoneticPr fontId="4" type="noConversion"/>
  </si>
  <si>
    <t>茶歇 （饼干，水果盘，咖啡茶）上午</t>
    <phoneticPr fontId="4" type="noConversion"/>
  </si>
  <si>
    <t>茶歇 （饼干，水果盘，咖啡茶）下午</t>
    <phoneticPr fontId="4" type="noConversion"/>
  </si>
  <si>
    <t>背景板 3*5 （大堂以及会场门口2块）</t>
    <phoneticPr fontId="4" type="noConversion"/>
  </si>
  <si>
    <t>赠送一块</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</si>
</sst>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176" formatCode="&quot;¥&quot;#,##0.00"/>
    <numFmt numFmtId="177" formatCode="0.0"/>
    <numFmt numFmtId="178" formatCode="&quot;¥&quot;#,##0.00_);[Red]\(&quot;¥&quot;#,##0.00\)"/>
    <numFmt numFmtId="179" formatCode="[$￥-804]#,##0.00"/>
    <numFmt numFmtId="180" formatCode="[$￥-804]#,##0.00_);[Red]\([$￥-804]#,##0.00\)"/>
    <numFmt numFmtId="181" formatCode="0_ "/>
  </numFmts>
  <fonts count="22" x14ac:knownFonts="1">
    <font>
      <sz val="11"/>
      <color theme="1"/>
      <name val="等线"/>
      <family val="2"/>
      <charset val="134"/>
      <scheme val="minor"/>
    </font>
    <font>
      <sz val="12"/>
      <name val="宋体"/>
      <family val="3"/>
      <charset val="134"/>
    </font>
    <font>
      <b/>
      <sz val="18"/>
      <name val="宋体"/>
      <family val="3"/>
      <charset val="134"/>
    </font>
    <font>
      <sz val="9"/>
      <name val="等线"/>
      <family val="2"/>
      <charset val="134"/>
      <scheme val="minor"/>
    </font>
    <font>
      <sz val="9"/>
      <name val="宋体"/>
      <family val="3"/>
      <charset val="134"/>
    </font>
    <font>
      <b/>
      <sz val="18"/>
      <name val="Arial"/>
      <family val="2"/>
    </font>
    <font>
      <sz val="10"/>
      <name val="Arial Narrow"/>
      <family val="2"/>
    </font>
    <font>
      <sz val="14"/>
      <name val="Arial Narrow"/>
      <family val="2"/>
    </font>
    <font>
      <sz val="14"/>
      <name val="宋体"/>
      <family val="3"/>
      <charset val="134"/>
    </font>
    <font>
      <sz val="24"/>
      <name val="Arial Narrow"/>
      <family val="2"/>
    </font>
    <font>
      <b/>
      <sz val="14"/>
      <name val="Arial Narrow"/>
      <family val="2"/>
    </font>
    <font>
      <b/>
      <sz val="14"/>
      <name val="宋体"/>
      <family val="3"/>
      <charset val="134"/>
    </font>
    <font>
      <b/>
      <sz val="10"/>
      <name val="Arial Narrow"/>
      <family val="2"/>
    </font>
    <font>
      <sz val="14"/>
      <name val="Arial Narrow"/>
      <family val="2"/>
      <charset val="134"/>
    </font>
    <font>
      <sz val="14"/>
      <name val="宋体"/>
      <family val="2"/>
      <charset val="134"/>
    </font>
    <font>
      <b/>
      <sz val="10"/>
      <name val="宋体"/>
      <family val="3"/>
      <charset val="134"/>
    </font>
    <font>
      <sz val="10"/>
      <name val="宋体"/>
      <family val="3"/>
      <charset val="134"/>
    </font>
    <font>
      <sz val="14"/>
      <color theme="1"/>
      <name val="宋体"/>
      <family val="3"/>
      <charset val="134"/>
    </font>
    <font>
      <sz val="14"/>
      <color theme="1"/>
      <name val="Arial Narrow"/>
      <family val="2"/>
    </font>
    <font>
      <sz val="14"/>
      <color indexed="8"/>
      <name val="宋体"/>
      <family val="3"/>
      <charset val="134"/>
    </font>
    <font>
      <sz val="14"/>
      <color indexed="8"/>
      <name val="Arial Narrow"/>
      <family val="2"/>
    </font>
    <font>
      <b/>
      <sz val="16"/>
      <name val="Arial Narrow"/>
      <family val="2"/>
    </font>
  </fonts>
  <fills count="5">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1" fillId="0" borderId="0"/>
    <xf numFmtId="179" fontId="1" fillId="0" borderId="0"/>
  </cellStyleXfs>
  <cellXfs count="179">
    <xf numFmtId="0" fontId="0" fillId="0" borderId="0" xfId="0">
      <alignment vertical="center"/>
    </xf>
    <xf numFmtId="0" fontId="5" fillId="0" borderId="0" xfId="1" applyFont="1" applyAlignment="1">
      <alignment horizontal="center" vertical="center" wrapText="1"/>
    </xf>
    <xf numFmtId="0" fontId="6" fillId="0" borderId="0" xfId="1" applyFont="1" applyAlignment="1">
      <alignment vertical="center" wrapText="1"/>
    </xf>
    <xf numFmtId="0" fontId="7" fillId="2" borderId="4" xfId="1" applyFont="1" applyFill="1" applyBorder="1" applyAlignment="1">
      <alignment horizontal="right" vertical="center" wrapText="1"/>
    </xf>
    <xf numFmtId="0" fontId="8" fillId="0" borderId="0" xfId="1" applyFont="1" applyAlignment="1">
      <alignment horizontal="center" vertical="center" wrapText="1"/>
    </xf>
    <xf numFmtId="0" fontId="7" fillId="2" borderId="8" xfId="1" applyFont="1" applyFill="1" applyBorder="1" applyAlignment="1">
      <alignment horizontal="right" vertical="center" wrapText="1"/>
    </xf>
    <xf numFmtId="0" fontId="8" fillId="0" borderId="9" xfId="1" applyFont="1" applyBorder="1" applyAlignment="1">
      <alignment horizontal="center" vertical="center" wrapText="1"/>
    </xf>
    <xf numFmtId="0" fontId="7" fillId="2" borderId="9" xfId="1" applyFont="1" applyFill="1" applyBorder="1" applyAlignment="1">
      <alignment horizontal="right" vertical="center" wrapText="1"/>
    </xf>
    <xf numFmtId="0" fontId="7" fillId="0" borderId="0" xfId="1" applyFont="1" applyAlignment="1">
      <alignment horizontal="center" vertical="center" wrapText="1"/>
    </xf>
    <xf numFmtId="0" fontId="7" fillId="2" borderId="13" xfId="1" applyFont="1" applyFill="1" applyBorder="1" applyAlignment="1">
      <alignment horizontal="right" vertical="center" wrapText="1"/>
    </xf>
    <xf numFmtId="176" fontId="9" fillId="0" borderId="0" xfId="1" applyNumberFormat="1" applyFont="1" applyAlignment="1">
      <alignment horizontal="right" vertical="center" wrapText="1"/>
    </xf>
    <xf numFmtId="0" fontId="7" fillId="2" borderId="14" xfId="1" applyFont="1" applyFill="1" applyBorder="1" applyAlignment="1">
      <alignment horizontal="right" vertical="center" wrapText="1"/>
    </xf>
    <xf numFmtId="0" fontId="7" fillId="0" borderId="0" xfId="1" applyFont="1" applyAlignment="1">
      <alignment horizontal="left" vertical="center" wrapText="1"/>
    </xf>
    <xf numFmtId="0" fontId="10" fillId="2" borderId="4" xfId="1" applyFont="1" applyFill="1" applyBorder="1" applyAlignment="1">
      <alignment vertical="center" wrapText="1"/>
    </xf>
    <xf numFmtId="176" fontId="10" fillId="3" borderId="20" xfId="1" applyNumberFormat="1" applyFont="1" applyFill="1" applyBorder="1" applyAlignment="1">
      <alignment vertical="center" wrapText="1"/>
    </xf>
    <xf numFmtId="0" fontId="10" fillId="3" borderId="21" xfId="1" applyFont="1" applyFill="1" applyBorder="1" applyAlignment="1">
      <alignment horizontal="center" vertical="center" wrapText="1"/>
    </xf>
    <xf numFmtId="177" fontId="10" fillId="3" borderId="21" xfId="1" applyNumberFormat="1" applyFont="1" applyFill="1" applyBorder="1" applyAlignment="1">
      <alignment horizontal="center" vertical="center" wrapText="1"/>
    </xf>
    <xf numFmtId="177" fontId="10" fillId="3" borderId="22" xfId="1" applyNumberFormat="1" applyFont="1" applyFill="1" applyBorder="1" applyAlignment="1">
      <alignment horizontal="center" vertical="center" wrapText="1"/>
    </xf>
    <xf numFmtId="177" fontId="10" fillId="3" borderId="0" xfId="1" applyNumberFormat="1" applyFont="1" applyFill="1" applyAlignment="1">
      <alignment horizontal="center" vertical="center" wrapText="1"/>
    </xf>
    <xf numFmtId="0" fontId="12" fillId="0" borderId="0" xfId="1" applyFont="1" applyAlignment="1">
      <alignment vertical="center" wrapText="1"/>
    </xf>
    <xf numFmtId="14" fontId="8" fillId="4" borderId="9" xfId="1" applyNumberFormat="1" applyFont="1" applyFill="1" applyBorder="1" applyAlignment="1">
      <alignment horizontal="left" vertical="center" wrapText="1"/>
    </xf>
    <xf numFmtId="178" fontId="7" fillId="0" borderId="9" xfId="1" applyNumberFormat="1" applyFont="1" applyBorder="1" applyAlignment="1">
      <alignment vertical="center" wrapText="1"/>
    </xf>
    <xf numFmtId="0" fontId="7" fillId="0" borderId="23" xfId="1" quotePrefix="1" applyFont="1" applyBorder="1" applyAlignment="1">
      <alignment vertical="center" wrapText="1"/>
    </xf>
    <xf numFmtId="0" fontId="7" fillId="0" borderId="24" xfId="1" applyFont="1" applyBorder="1" applyAlignment="1">
      <alignment horizontal="right" vertical="center" wrapText="1"/>
    </xf>
    <xf numFmtId="177" fontId="7" fillId="0" borderId="24" xfId="1" applyNumberFormat="1" applyFont="1" applyBorder="1" applyAlignment="1">
      <alignment horizontal="center" vertical="center" wrapText="1"/>
    </xf>
    <xf numFmtId="176" fontId="7" fillId="0" borderId="25" xfId="1" applyNumberFormat="1" applyFont="1" applyBorder="1" applyAlignment="1">
      <alignment vertical="center" wrapText="1"/>
    </xf>
    <xf numFmtId="177" fontId="13" fillId="0" borderId="0" xfId="1" applyNumberFormat="1" applyFont="1" applyAlignment="1">
      <alignment horizontal="left" vertical="center" wrapText="1"/>
    </xf>
    <xf numFmtId="177" fontId="8" fillId="0" borderId="0" xfId="1" applyNumberFormat="1" applyFont="1" applyAlignment="1">
      <alignment horizontal="left" vertical="center" wrapText="1"/>
    </xf>
    <xf numFmtId="177" fontId="14" fillId="0" borderId="0" xfId="1" applyNumberFormat="1" applyFont="1" applyAlignment="1">
      <alignment horizontal="left" vertical="center" wrapText="1"/>
    </xf>
    <xf numFmtId="0" fontId="10" fillId="2" borderId="8" xfId="1" applyFont="1" applyFill="1" applyBorder="1" applyAlignment="1">
      <alignment vertical="center" wrapText="1"/>
    </xf>
    <xf numFmtId="176" fontId="10" fillId="3" borderId="23" xfId="1" applyNumberFormat="1" applyFont="1" applyFill="1" applyBorder="1" applyAlignment="1">
      <alignment vertical="center" wrapText="1"/>
    </xf>
    <xf numFmtId="0" fontId="10" fillId="3" borderId="9" xfId="1" applyFont="1" applyFill="1" applyBorder="1" applyAlignment="1">
      <alignment horizontal="center" vertical="center" wrapText="1"/>
    </xf>
    <xf numFmtId="177" fontId="10" fillId="3" borderId="9" xfId="1" applyNumberFormat="1" applyFont="1" applyFill="1" applyBorder="1" applyAlignment="1">
      <alignment horizontal="center" vertical="center" wrapText="1"/>
    </xf>
    <xf numFmtId="0" fontId="10" fillId="3" borderId="19" xfId="1" applyFont="1" applyFill="1" applyBorder="1" applyAlignment="1">
      <alignment vertical="center" wrapText="1"/>
    </xf>
    <xf numFmtId="0" fontId="10" fillId="3" borderId="0" xfId="1" applyFont="1" applyFill="1" applyAlignment="1">
      <alignment vertical="center" wrapText="1"/>
    </xf>
    <xf numFmtId="176" fontId="7" fillId="0" borderId="9" xfId="1" applyNumberFormat="1" applyFont="1" applyBorder="1" applyAlignment="1">
      <alignment vertical="center" wrapText="1"/>
    </xf>
    <xf numFmtId="0" fontId="7" fillId="0" borderId="9" xfId="1" quotePrefix="1" applyFont="1" applyBorder="1" applyAlignment="1">
      <alignment vertical="center" wrapText="1"/>
    </xf>
    <xf numFmtId="3" fontId="7" fillId="0" borderId="9" xfId="1" applyNumberFormat="1" applyFont="1" applyBorder="1" applyAlignment="1">
      <alignment vertical="center" wrapText="1"/>
    </xf>
    <xf numFmtId="177" fontId="7" fillId="0" borderId="9" xfId="1" applyNumberFormat="1" applyFont="1" applyBorder="1" applyAlignment="1">
      <alignment vertical="center" wrapText="1"/>
    </xf>
    <xf numFmtId="7" fontId="7" fillId="0" borderId="25" xfId="1" applyNumberFormat="1" applyFont="1" applyBorder="1" applyAlignment="1">
      <alignment vertical="center" wrapText="1"/>
    </xf>
    <xf numFmtId="7" fontId="7" fillId="0" borderId="0" xfId="1" applyNumberFormat="1" applyFont="1" applyAlignment="1">
      <alignment vertical="center" wrapText="1"/>
    </xf>
    <xf numFmtId="0" fontId="15" fillId="0" borderId="0" xfId="1" applyFont="1" applyAlignment="1">
      <alignment vertical="center" wrapText="1"/>
    </xf>
    <xf numFmtId="14" fontId="8" fillId="4" borderId="23" xfId="1" applyNumberFormat="1" applyFont="1" applyFill="1" applyBorder="1" applyAlignment="1">
      <alignment horizontal="left" vertical="center" wrapText="1"/>
    </xf>
    <xf numFmtId="7" fontId="7" fillId="0" borderId="9" xfId="1" applyNumberFormat="1" applyFont="1" applyBorder="1" applyAlignment="1">
      <alignment vertical="center" wrapText="1"/>
    </xf>
    <xf numFmtId="0" fontId="16" fillId="0" borderId="0" xfId="1" applyFont="1" applyAlignment="1">
      <alignment vertical="center" wrapText="1"/>
    </xf>
    <xf numFmtId="176" fontId="10" fillId="3" borderId="28" xfId="1" applyNumberFormat="1" applyFont="1" applyFill="1" applyBorder="1" applyAlignment="1">
      <alignment vertical="center" wrapText="1"/>
    </xf>
    <xf numFmtId="0" fontId="10" fillId="3" borderId="24" xfId="1" applyFont="1" applyFill="1" applyBorder="1" applyAlignment="1">
      <alignment horizontal="center" vertical="center" wrapText="1"/>
    </xf>
    <xf numFmtId="177" fontId="10" fillId="3" borderId="24" xfId="1" applyNumberFormat="1" applyFont="1" applyFill="1" applyBorder="1" applyAlignment="1">
      <alignment horizontal="center" vertical="center" wrapText="1"/>
    </xf>
    <xf numFmtId="14" fontId="8" fillId="0" borderId="9" xfId="1" applyNumberFormat="1" applyFont="1" applyBorder="1" applyAlignment="1">
      <alignment horizontal="left" vertical="center" wrapText="1"/>
    </xf>
    <xf numFmtId="176" fontId="7" fillId="0" borderId="10" xfId="1" applyNumberFormat="1" applyFont="1" applyBorder="1" applyAlignment="1">
      <alignment vertical="center" wrapText="1"/>
    </xf>
    <xf numFmtId="176" fontId="7" fillId="0" borderId="0" xfId="1" applyNumberFormat="1" applyFont="1" applyAlignment="1">
      <alignment vertical="center" wrapText="1"/>
    </xf>
    <xf numFmtId="0" fontId="16" fillId="0" borderId="0" xfId="1" applyFont="1" applyAlignment="1">
      <alignment vertical="center"/>
    </xf>
    <xf numFmtId="176" fontId="14" fillId="0" borderId="0" xfId="1" applyNumberFormat="1" applyFont="1" applyAlignment="1">
      <alignment vertical="center" wrapText="1"/>
    </xf>
    <xf numFmtId="176" fontId="8" fillId="0" borderId="9" xfId="1" applyNumberFormat="1" applyFont="1" applyBorder="1" applyAlignment="1">
      <alignment vertical="center" wrapText="1"/>
    </xf>
    <xf numFmtId="7" fontId="7" fillId="0" borderId="10" xfId="1" applyNumberFormat="1" applyFont="1" applyBorder="1" applyAlignment="1">
      <alignment vertical="center" wrapText="1"/>
    </xf>
    <xf numFmtId="0" fontId="7" fillId="0" borderId="9" xfId="1" applyFont="1" applyBorder="1" applyAlignment="1">
      <alignment vertical="center" wrapText="1"/>
    </xf>
    <xf numFmtId="176" fontId="13" fillId="0" borderId="0" xfId="1" applyNumberFormat="1" applyFont="1" applyAlignment="1">
      <alignment vertical="center" wrapText="1"/>
    </xf>
    <xf numFmtId="176" fontId="8" fillId="0" borderId="23" xfId="1" applyNumberFormat="1" applyFont="1" applyBorder="1" applyAlignment="1">
      <alignment vertical="center" wrapText="1"/>
    </xf>
    <xf numFmtId="0" fontId="10" fillId="3" borderId="9" xfId="1" applyFont="1" applyFill="1" applyBorder="1" applyAlignment="1">
      <alignment vertical="center" wrapText="1"/>
    </xf>
    <xf numFmtId="0" fontId="8" fillId="0" borderId="8" xfId="1" applyFont="1" applyBorder="1" applyAlignment="1">
      <alignment vertical="center" wrapText="1"/>
    </xf>
    <xf numFmtId="0" fontId="8" fillId="0" borderId="23" xfId="1" applyFont="1" applyBorder="1" applyAlignment="1">
      <alignment vertical="center" wrapText="1"/>
    </xf>
    <xf numFmtId="0" fontId="7" fillId="0" borderId="23" xfId="1" applyFont="1" applyBorder="1" applyAlignment="1">
      <alignment vertical="center" wrapText="1"/>
    </xf>
    <xf numFmtId="0" fontId="10" fillId="3" borderId="25" xfId="1" applyFont="1" applyFill="1" applyBorder="1" applyAlignment="1">
      <alignment vertical="center" wrapText="1"/>
    </xf>
    <xf numFmtId="0" fontId="7" fillId="0" borderId="8" xfId="1" applyFont="1" applyBorder="1" applyAlignment="1">
      <alignment vertical="center" wrapText="1"/>
    </xf>
    <xf numFmtId="0" fontId="11" fillId="2" borderId="8" xfId="1" applyFont="1" applyFill="1" applyBorder="1" applyAlignment="1">
      <alignment vertical="center" wrapText="1"/>
    </xf>
    <xf numFmtId="176" fontId="7" fillId="0" borderId="29" xfId="1" applyNumberFormat="1" applyFont="1" applyBorder="1" applyAlignment="1">
      <alignment vertical="center" wrapText="1"/>
    </xf>
    <xf numFmtId="0" fontId="17" fillId="0" borderId="23" xfId="1" applyFont="1" applyBorder="1" applyAlignment="1">
      <alignment vertical="center" wrapText="1"/>
    </xf>
    <xf numFmtId="176" fontId="18" fillId="0" borderId="10" xfId="1" applyNumberFormat="1" applyFont="1" applyBorder="1" applyAlignment="1">
      <alignment vertical="center" wrapText="1"/>
    </xf>
    <xf numFmtId="0" fontId="18" fillId="0" borderId="23" xfId="1" quotePrefix="1" applyFont="1" applyBorder="1" applyAlignment="1">
      <alignment vertical="center" wrapText="1"/>
    </xf>
    <xf numFmtId="3" fontId="18" fillId="0" borderId="9" xfId="1" applyNumberFormat="1" applyFont="1" applyBorder="1" applyAlignment="1">
      <alignment vertical="center" wrapText="1"/>
    </xf>
    <xf numFmtId="179" fontId="7" fillId="0" borderId="25" xfId="1" applyNumberFormat="1" applyFont="1" applyBorder="1" applyAlignment="1">
      <alignment vertical="center" wrapText="1"/>
    </xf>
    <xf numFmtId="179" fontId="7" fillId="0" borderId="0" xfId="1" applyNumberFormat="1" applyFont="1" applyAlignment="1">
      <alignment vertical="center" wrapText="1"/>
    </xf>
    <xf numFmtId="0" fontId="11" fillId="2" borderId="13" xfId="1" applyFont="1" applyFill="1" applyBorder="1" applyAlignment="1">
      <alignment vertical="center" wrapText="1"/>
    </xf>
    <xf numFmtId="176" fontId="10" fillId="3" borderId="30" xfId="1" applyNumberFormat="1" applyFont="1" applyFill="1" applyBorder="1" applyAlignment="1">
      <alignment vertical="center" wrapText="1"/>
    </xf>
    <xf numFmtId="0" fontId="10" fillId="3" borderId="32" xfId="1" applyFont="1" applyFill="1" applyBorder="1" applyAlignment="1">
      <alignment horizontal="center" vertical="center" wrapText="1"/>
    </xf>
    <xf numFmtId="177" fontId="10" fillId="3" borderId="32" xfId="1" applyNumberFormat="1" applyFont="1" applyFill="1" applyBorder="1" applyAlignment="1">
      <alignment horizontal="center" vertical="center" wrapText="1"/>
    </xf>
    <xf numFmtId="0" fontId="17" fillId="0" borderId="9" xfId="1" applyFont="1" applyBorder="1" applyAlignment="1">
      <alignment vertical="center" wrapText="1"/>
    </xf>
    <xf numFmtId="0" fontId="8" fillId="0" borderId="9" xfId="1" applyFont="1" applyBorder="1" applyAlignment="1">
      <alignment vertical="center" wrapText="1"/>
    </xf>
    <xf numFmtId="179" fontId="7" fillId="0" borderId="9" xfId="1" applyNumberFormat="1" applyFont="1" applyBorder="1" applyAlignment="1">
      <alignment vertical="center" wrapText="1"/>
    </xf>
    <xf numFmtId="0" fontId="8" fillId="4" borderId="8" xfId="1" applyFont="1" applyFill="1" applyBorder="1" applyAlignment="1">
      <alignment vertical="center" wrapText="1"/>
    </xf>
    <xf numFmtId="0" fontId="8" fillId="4" borderId="27" xfId="1" applyFont="1" applyFill="1" applyBorder="1" applyAlignment="1">
      <alignment horizontal="left" vertical="center" wrapText="1"/>
    </xf>
    <xf numFmtId="176" fontId="7" fillId="3" borderId="23" xfId="1" applyNumberFormat="1" applyFont="1" applyFill="1" applyBorder="1" applyAlignment="1">
      <alignment vertical="center" wrapText="1"/>
    </xf>
    <xf numFmtId="176" fontId="10" fillId="3" borderId="0" xfId="1" applyNumberFormat="1" applyFont="1" applyFill="1" applyAlignment="1">
      <alignment horizontal="right" vertical="center" wrapText="1"/>
    </xf>
    <xf numFmtId="9" fontId="21" fillId="0" borderId="9" xfId="1" applyNumberFormat="1" applyFont="1" applyBorder="1" applyAlignment="1">
      <alignment vertical="center" wrapText="1"/>
    </xf>
    <xf numFmtId="179" fontId="8" fillId="0" borderId="0" xfId="1" applyNumberFormat="1" applyFont="1" applyAlignment="1">
      <alignment vertical="center" wrapText="1"/>
    </xf>
    <xf numFmtId="0" fontId="8" fillId="0" borderId="0" xfId="1" applyFont="1" applyAlignment="1">
      <alignment horizontal="right" vertical="center" wrapText="1"/>
    </xf>
    <xf numFmtId="0" fontId="8" fillId="0" borderId="13" xfId="1" applyFont="1" applyBorder="1" applyAlignment="1">
      <alignment vertical="center" wrapText="1"/>
    </xf>
    <xf numFmtId="0" fontId="6" fillId="4" borderId="0" xfId="1" applyFont="1" applyFill="1" applyAlignment="1">
      <alignment vertical="center" wrapText="1"/>
    </xf>
    <xf numFmtId="0" fontId="11" fillId="3" borderId="9" xfId="1" applyFont="1" applyFill="1" applyBorder="1" applyAlignment="1">
      <alignment horizontal="center" vertical="center" wrapText="1"/>
    </xf>
    <xf numFmtId="177" fontId="11" fillId="3" borderId="9" xfId="1" applyNumberFormat="1" applyFont="1" applyFill="1" applyBorder="1" applyAlignment="1">
      <alignment horizontal="center" vertical="center" wrapText="1"/>
    </xf>
    <xf numFmtId="0" fontId="11" fillId="3" borderId="25" xfId="1" applyFont="1" applyFill="1" applyBorder="1" applyAlignment="1">
      <alignment vertical="center" wrapText="1"/>
    </xf>
    <xf numFmtId="0" fontId="11" fillId="3" borderId="0" xfId="1" applyFont="1" applyFill="1" applyAlignment="1">
      <alignment vertical="center" wrapText="1"/>
    </xf>
    <xf numFmtId="176" fontId="10" fillId="0" borderId="30" xfId="1" applyNumberFormat="1" applyFont="1" applyBorder="1" applyAlignment="1">
      <alignment vertical="center" wrapText="1"/>
    </xf>
    <xf numFmtId="0" fontId="8" fillId="0" borderId="26" xfId="1" applyFont="1" applyBorder="1" applyAlignment="1">
      <alignment vertical="center" wrapText="1"/>
    </xf>
    <xf numFmtId="0" fontId="8" fillId="0" borderId="30" xfId="1" applyFont="1" applyBorder="1" applyAlignment="1">
      <alignment vertical="center" wrapText="1"/>
    </xf>
    <xf numFmtId="176" fontId="7" fillId="0" borderId="31" xfId="1" applyNumberFormat="1" applyFont="1" applyBorder="1" applyAlignment="1">
      <alignment vertical="center" wrapText="1"/>
    </xf>
    <xf numFmtId="0" fontId="7" fillId="0" borderId="30" xfId="1" quotePrefix="1" applyFont="1" applyBorder="1" applyAlignment="1">
      <alignment vertical="center" wrapText="1"/>
    </xf>
    <xf numFmtId="179" fontId="7" fillId="0" borderId="35" xfId="1" applyNumberFormat="1" applyFont="1" applyBorder="1" applyAlignment="1">
      <alignment vertical="center" wrapText="1"/>
    </xf>
    <xf numFmtId="176" fontId="10" fillId="3" borderId="9" xfId="1" applyNumberFormat="1" applyFont="1" applyFill="1" applyBorder="1" applyAlignment="1">
      <alignment vertical="center" wrapText="1"/>
    </xf>
    <xf numFmtId="10" fontId="8" fillId="0" borderId="30" xfId="1" applyNumberFormat="1" applyFont="1" applyBorder="1" applyAlignment="1">
      <alignment vertical="center" wrapText="1"/>
    </xf>
    <xf numFmtId="180" fontId="8" fillId="0" borderId="0" xfId="1" applyNumberFormat="1" applyFont="1" applyAlignment="1">
      <alignment vertical="center" wrapText="1"/>
    </xf>
    <xf numFmtId="9" fontId="8" fillId="0" borderId="30" xfId="1" applyNumberFormat="1" applyFont="1" applyBorder="1" applyAlignment="1">
      <alignment vertical="center" wrapText="1"/>
    </xf>
    <xf numFmtId="180" fontId="7" fillId="0" borderId="31" xfId="1" applyNumberFormat="1" applyFont="1" applyBorder="1" applyAlignment="1">
      <alignment vertical="center" wrapText="1"/>
    </xf>
    <xf numFmtId="180" fontId="8" fillId="0" borderId="36" xfId="1" applyNumberFormat="1" applyFont="1" applyBorder="1" applyAlignment="1">
      <alignment vertical="center" wrapText="1"/>
    </xf>
    <xf numFmtId="180" fontId="8" fillId="0" borderId="37" xfId="1" applyNumberFormat="1" applyFont="1" applyBorder="1" applyAlignment="1">
      <alignment vertical="center" wrapText="1"/>
    </xf>
    <xf numFmtId="181" fontId="8" fillId="0" borderId="0" xfId="1" applyNumberFormat="1" applyFont="1" applyAlignment="1">
      <alignment vertical="center" wrapText="1"/>
    </xf>
    <xf numFmtId="0" fontId="8" fillId="0" borderId="14" xfId="1" applyFont="1" applyBorder="1" applyAlignment="1">
      <alignment vertical="center" wrapText="1"/>
    </xf>
    <xf numFmtId="0" fontId="7" fillId="0" borderId="38" xfId="1" applyFont="1" applyBorder="1" applyAlignment="1">
      <alignment vertical="center" wrapText="1"/>
    </xf>
    <xf numFmtId="177" fontId="6" fillId="0" borderId="0" xfId="1" applyNumberFormat="1" applyFont="1" applyAlignment="1">
      <alignment vertical="center" wrapText="1"/>
    </xf>
    <xf numFmtId="7" fontId="14" fillId="0" borderId="0" xfId="1" applyNumberFormat="1" applyFont="1" applyAlignment="1">
      <alignment vertical="center" wrapText="1"/>
    </xf>
    <xf numFmtId="179" fontId="14" fillId="0" borderId="0" xfId="1" applyNumberFormat="1" applyFont="1" applyAlignment="1">
      <alignment vertical="center" wrapText="1"/>
    </xf>
    <xf numFmtId="0" fontId="17" fillId="4" borderId="9" xfId="1" applyFont="1" applyFill="1" applyBorder="1" applyAlignment="1">
      <alignment vertical="center" wrapText="1"/>
    </xf>
    <xf numFmtId="0" fontId="8" fillId="4" borderId="23" xfId="1" applyFont="1" applyFill="1" applyBorder="1" applyAlignment="1">
      <alignment vertical="center" wrapText="1"/>
    </xf>
    <xf numFmtId="176" fontId="9" fillId="0" borderId="10" xfId="1" applyNumberFormat="1" applyFont="1" applyBorder="1" applyAlignment="1">
      <alignment horizontal="right" vertical="center" wrapText="1"/>
    </xf>
    <xf numFmtId="176" fontId="9" fillId="0" borderId="11" xfId="1" applyNumberFormat="1" applyFont="1" applyBorder="1" applyAlignment="1">
      <alignment horizontal="right" vertical="center" wrapText="1"/>
    </xf>
    <xf numFmtId="176" fontId="9" fillId="0" borderId="12" xfId="1" applyNumberFormat="1" applyFont="1" applyBorder="1" applyAlignment="1">
      <alignment horizontal="right" vertical="center" wrapText="1"/>
    </xf>
    <xf numFmtId="0" fontId="2"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14" fontId="7" fillId="0" borderId="10" xfId="1" applyNumberFormat="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0" xfId="1" applyFont="1" applyBorder="1" applyAlignment="1">
      <alignment horizontal="center" vertical="center" wrapText="1"/>
    </xf>
    <xf numFmtId="0" fontId="10" fillId="3" borderId="10" xfId="1" applyFont="1" applyFill="1" applyBorder="1" applyAlignment="1">
      <alignment horizontal="center" vertical="center" wrapText="1"/>
    </xf>
    <xf numFmtId="0" fontId="10" fillId="3" borderId="23" xfId="1" applyFont="1" applyFill="1" applyBorder="1" applyAlignment="1">
      <alignment horizontal="center" vertical="center" wrapText="1"/>
    </xf>
    <xf numFmtId="176" fontId="9" fillId="0" borderId="15" xfId="1" applyNumberFormat="1" applyFont="1" applyBorder="1" applyAlignment="1">
      <alignment horizontal="right" vertical="center" wrapText="1"/>
    </xf>
    <xf numFmtId="176" fontId="9" fillId="0" borderId="16" xfId="1" applyNumberFormat="1" applyFont="1" applyBorder="1" applyAlignment="1">
      <alignment horizontal="right" vertical="center" wrapText="1"/>
    </xf>
    <xf numFmtId="176" fontId="9" fillId="0" borderId="17" xfId="1" applyNumberFormat="1" applyFont="1" applyBorder="1" applyAlignment="1">
      <alignment horizontal="right" vertical="center" wrapText="1"/>
    </xf>
    <xf numFmtId="0" fontId="7" fillId="0" borderId="18" xfId="1" applyFont="1" applyBorder="1" applyAlignment="1">
      <alignment horizontal="left" vertical="center" wrapText="1"/>
    </xf>
    <xf numFmtId="0" fontId="7" fillId="0" borderId="0" xfId="1" applyFont="1" applyAlignment="1">
      <alignment horizontal="left" vertical="center" wrapText="1"/>
    </xf>
    <xf numFmtId="0" fontId="7" fillId="0" borderId="19" xfId="1" applyFont="1" applyBorder="1" applyAlignment="1">
      <alignment horizontal="left" vertical="center" wrapText="1"/>
    </xf>
    <xf numFmtId="0" fontId="10" fillId="3" borderId="5" xfId="1" applyFont="1" applyFill="1" applyBorder="1" applyAlignment="1">
      <alignment horizontal="center" vertical="center" wrapText="1"/>
    </xf>
    <xf numFmtId="0" fontId="10" fillId="3" borderId="20" xfId="1" applyFont="1" applyFill="1" applyBorder="1" applyAlignment="1">
      <alignment horizontal="center" vertical="center" wrapText="1"/>
    </xf>
    <xf numFmtId="14" fontId="8" fillId="0" borderId="13" xfId="1" applyNumberFormat="1" applyFont="1" applyBorder="1" applyAlignment="1">
      <alignment horizontal="left" vertical="center" wrapText="1"/>
    </xf>
    <xf numFmtId="14" fontId="8" fillId="0" borderId="26" xfId="1" applyNumberFormat="1" applyFont="1" applyBorder="1" applyAlignment="1">
      <alignment horizontal="left" vertical="center" wrapText="1"/>
    </xf>
    <xf numFmtId="14" fontId="8" fillId="0" borderId="27" xfId="1" applyNumberFormat="1" applyFont="1" applyBorder="1" applyAlignment="1">
      <alignment horizontal="left" vertical="center" wrapText="1"/>
    </xf>
    <xf numFmtId="0" fontId="10" fillId="3" borderId="29" xfId="1" applyFont="1" applyFill="1" applyBorder="1" applyAlignment="1">
      <alignment horizontal="center" vertical="center" wrapText="1"/>
    </xf>
    <xf numFmtId="0" fontId="10" fillId="3" borderId="28" xfId="1" applyFont="1" applyFill="1" applyBorder="1" applyAlignment="1">
      <alignment horizontal="center" vertical="center" wrapText="1"/>
    </xf>
    <xf numFmtId="0" fontId="7" fillId="4" borderId="13" xfId="1" applyFont="1" applyFill="1" applyBorder="1" applyAlignment="1">
      <alignment horizontal="left" vertical="center" wrapText="1"/>
    </xf>
    <xf numFmtId="0" fontId="7" fillId="4" borderId="26" xfId="1" applyFont="1" applyFill="1" applyBorder="1" applyAlignment="1">
      <alignment horizontal="left" vertical="center" wrapText="1"/>
    </xf>
    <xf numFmtId="0" fontId="7" fillId="4" borderId="27" xfId="1" applyFont="1" applyFill="1" applyBorder="1" applyAlignment="1">
      <alignment horizontal="left" vertical="center" wrapText="1"/>
    </xf>
    <xf numFmtId="0" fontId="8" fillId="0" borderId="13" xfId="1" applyFont="1" applyBorder="1" applyAlignment="1">
      <alignment horizontal="center" vertical="center"/>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8" fillId="0" borderId="13" xfId="1" applyFont="1" applyBorder="1" applyAlignment="1">
      <alignment vertical="center" wrapText="1"/>
    </xf>
    <xf numFmtId="0" fontId="8" fillId="0" borderId="26" xfId="1" applyFont="1" applyBorder="1" applyAlignment="1">
      <alignment vertical="center" wrapText="1"/>
    </xf>
    <xf numFmtId="0" fontId="10" fillId="3" borderId="31" xfId="1" applyFont="1" applyFill="1" applyBorder="1" applyAlignment="1">
      <alignment horizontal="center" vertical="center" wrapText="1"/>
    </xf>
    <xf numFmtId="0" fontId="10" fillId="3" borderId="30" xfId="1" applyFont="1" applyFill="1" applyBorder="1" applyAlignment="1">
      <alignment horizontal="center" vertical="center" wrapText="1"/>
    </xf>
    <xf numFmtId="0" fontId="8" fillId="4" borderId="9" xfId="2" applyNumberFormat="1" applyFont="1" applyFill="1" applyBorder="1" applyAlignment="1">
      <alignment horizontal="left" vertical="center" wrapText="1"/>
    </xf>
    <xf numFmtId="0" fontId="8" fillId="4" borderId="32" xfId="2" applyNumberFormat="1" applyFont="1" applyFill="1" applyBorder="1" applyAlignment="1">
      <alignment horizontal="left" vertical="center" wrapText="1"/>
    </xf>
    <xf numFmtId="0" fontId="8" fillId="4" borderId="33" xfId="2" applyNumberFormat="1" applyFont="1" applyFill="1" applyBorder="1" applyAlignment="1">
      <alignment horizontal="left" vertical="center" wrapText="1"/>
    </xf>
    <xf numFmtId="0" fontId="8" fillId="4" borderId="24" xfId="2" applyNumberFormat="1" applyFont="1" applyFill="1" applyBorder="1" applyAlignment="1">
      <alignment horizontal="left" vertical="center" wrapText="1"/>
    </xf>
    <xf numFmtId="0" fontId="8" fillId="4" borderId="34" xfId="1" applyFont="1" applyFill="1" applyBorder="1" applyAlignment="1">
      <alignment horizontal="left" vertical="center" wrapText="1"/>
    </xf>
    <xf numFmtId="0" fontId="8" fillId="4" borderId="18" xfId="1" applyFont="1" applyFill="1" applyBorder="1" applyAlignment="1">
      <alignment horizontal="left" vertical="center" wrapText="1"/>
    </xf>
    <xf numFmtId="176" fontId="10" fillId="3" borderId="10" xfId="1" applyNumberFormat="1" applyFont="1" applyFill="1" applyBorder="1" applyAlignment="1">
      <alignment horizontal="right" vertical="center" wrapText="1"/>
    </xf>
    <xf numFmtId="176" fontId="10" fillId="3" borderId="11" xfId="1" applyNumberFormat="1" applyFont="1" applyFill="1" applyBorder="1" applyAlignment="1">
      <alignment horizontal="right" vertical="center" wrapText="1"/>
    </xf>
    <xf numFmtId="176" fontId="10" fillId="3" borderId="12" xfId="1" applyNumberFormat="1" applyFont="1" applyFill="1" applyBorder="1" applyAlignment="1">
      <alignment horizontal="right" vertical="center" wrapText="1"/>
    </xf>
    <xf numFmtId="179" fontId="7" fillId="0" borderId="10" xfId="1" applyNumberFormat="1" applyFont="1" applyBorder="1" applyAlignment="1">
      <alignment vertical="center" wrapText="1"/>
    </xf>
    <xf numFmtId="179" fontId="8" fillId="0" borderId="11" xfId="1" applyNumberFormat="1" applyFont="1" applyBorder="1" applyAlignment="1">
      <alignment vertical="center" wrapText="1"/>
    </xf>
    <xf numFmtId="179" fontId="8" fillId="0" borderId="12" xfId="1" applyNumberFormat="1" applyFont="1" applyBorder="1" applyAlignment="1">
      <alignment vertical="center" wrapText="1"/>
    </xf>
    <xf numFmtId="0" fontId="8" fillId="0" borderId="11" xfId="1" applyFont="1" applyBorder="1" applyAlignment="1">
      <alignment horizontal="right" vertical="center" wrapText="1"/>
    </xf>
    <xf numFmtId="0" fontId="8" fillId="0" borderId="12" xfId="1" applyFont="1" applyBorder="1" applyAlignment="1">
      <alignment horizontal="right" vertical="center" wrapText="1"/>
    </xf>
    <xf numFmtId="0" fontId="11" fillId="3" borderId="10" xfId="1" applyFont="1" applyFill="1" applyBorder="1" applyAlignment="1">
      <alignment horizontal="center" vertical="center" wrapText="1"/>
    </xf>
    <xf numFmtId="7" fontId="10" fillId="3" borderId="9" xfId="1" applyNumberFormat="1" applyFont="1" applyFill="1" applyBorder="1" applyAlignment="1">
      <alignment horizontal="right" vertical="center" wrapText="1"/>
    </xf>
    <xf numFmtId="0" fontId="10" fillId="3" borderId="9" xfId="1" applyFont="1" applyFill="1" applyBorder="1" applyAlignment="1">
      <alignment horizontal="right" vertical="center" wrapText="1"/>
    </xf>
    <xf numFmtId="0" fontId="8" fillId="0" borderId="9" xfId="1" applyFont="1" applyBorder="1" applyAlignment="1">
      <alignment horizontal="right" vertical="center" wrapText="1"/>
    </xf>
    <xf numFmtId="0" fontId="8" fillId="0" borderId="25" xfId="1" applyFont="1" applyBorder="1" applyAlignment="1">
      <alignment horizontal="right" vertical="center" wrapText="1"/>
    </xf>
    <xf numFmtId="180" fontId="7" fillId="0" borderId="31" xfId="1" applyNumberFormat="1" applyFont="1" applyBorder="1" applyAlignment="1">
      <alignment horizontal="right" vertical="center" wrapText="1"/>
    </xf>
    <xf numFmtId="180" fontId="8" fillId="0" borderId="36" xfId="1" applyNumberFormat="1" applyFont="1" applyBorder="1" applyAlignment="1">
      <alignment vertical="center" wrapText="1"/>
    </xf>
    <xf numFmtId="180" fontId="8" fillId="0" borderId="37" xfId="1" applyNumberFormat="1" applyFont="1" applyBorder="1" applyAlignment="1">
      <alignment vertical="center" wrapText="1"/>
    </xf>
    <xf numFmtId="181" fontId="7" fillId="0" borderId="9" xfId="1" applyNumberFormat="1" applyFont="1" applyBorder="1" applyAlignment="1">
      <alignment horizontal="right" vertical="center" wrapText="1"/>
    </xf>
    <xf numFmtId="181" fontId="8" fillId="0" borderId="9" xfId="1" applyNumberFormat="1" applyFont="1" applyBorder="1" applyAlignment="1">
      <alignment vertical="center" wrapText="1"/>
    </xf>
    <xf numFmtId="181" fontId="8" fillId="0" borderId="25" xfId="1" applyNumberFormat="1" applyFont="1" applyBorder="1" applyAlignment="1">
      <alignment vertical="center" wrapText="1"/>
    </xf>
    <xf numFmtId="180" fontId="7" fillId="0" borderId="15" xfId="1" applyNumberFormat="1" applyFont="1" applyBorder="1" applyAlignment="1">
      <alignment horizontal="right" vertical="center" wrapText="1"/>
    </xf>
    <xf numFmtId="180" fontId="8" fillId="0" borderId="16" xfId="1" applyNumberFormat="1" applyFont="1" applyBorder="1" applyAlignment="1">
      <alignment vertical="center" wrapText="1"/>
    </xf>
    <xf numFmtId="180" fontId="8" fillId="0" borderId="17" xfId="1" applyNumberFormat="1" applyFont="1" applyBorder="1" applyAlignment="1">
      <alignment vertical="center" wrapText="1"/>
    </xf>
  </cellXfs>
  <cellStyles count="3">
    <cellStyle name="0,0_x000a__x000a_NA_x000a__x000a_ 3" xfId="2" xr:uid="{2E941361-507F-4469-8B5F-9B667F91B09C}"/>
    <cellStyle name="常规" xfId="0" builtinId="0"/>
    <cellStyle name="常规 2" xfId="1" xr:uid="{215D4DC3-F635-4C80-8847-1FD4FADE83F2}"/>
  </cellStyles>
  <dxfs count="2">
    <dxf>
      <fill>
        <patternFill patternType="solid">
          <fgColor indexed="64"/>
          <bgColor rgb="FFFFC7CE"/>
        </patternFill>
      </fill>
    </dxf>
    <dxf>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259080</xdr:colOff>
      <xdr:row>0</xdr:row>
      <xdr:rowOff>83820</xdr:rowOff>
    </xdr:from>
    <xdr:to>
      <xdr:col>0</xdr:col>
      <xdr:colOff>2232660</xdr:colOff>
      <xdr:row>0</xdr:row>
      <xdr:rowOff>541020</xdr:rowOff>
    </xdr:to>
    <xdr:pic>
      <xdr:nvPicPr>
        <xdr:cNvPr id="2" name="Picture 2">
          <a:extLst>
            <a:ext uri="{FF2B5EF4-FFF2-40B4-BE49-F238E27FC236}">
              <a16:creationId xmlns:a16="http://schemas.microsoft.com/office/drawing/2014/main" id="{D4F27C8A-6F94-4DC4-9A3A-8AB7A66F3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83820"/>
          <a:ext cx="19735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00604-33E5-45DC-89B0-16DF881E0DFA}">
  <sheetPr>
    <pageSetUpPr fitToPage="1"/>
  </sheetPr>
  <dimension ref="A1:I113"/>
  <sheetViews>
    <sheetView showGridLines="0" tabSelected="1" topLeftCell="A16" zoomScale="87" zoomScaleNormal="87" zoomScaleSheetLayoutView="50" workbookViewId="0">
      <selection activeCell="B23" sqref="B23"/>
    </sheetView>
  </sheetViews>
  <sheetFormatPr defaultColWidth="12.21875" defaultRowHeight="13.8" x14ac:dyDescent="0.25"/>
  <cols>
    <col min="1" max="1" width="58.88671875" style="19" customWidth="1"/>
    <col min="2" max="2" width="44.5546875" style="19" customWidth="1"/>
    <col min="3" max="3" width="17.88671875" style="2" bestFit="1" customWidth="1"/>
    <col min="4" max="4" width="11.21875" style="2" bestFit="1" customWidth="1"/>
    <col min="5" max="5" width="10.6640625" style="2" bestFit="1" customWidth="1"/>
    <col min="6" max="6" width="8.44140625" style="108" bestFit="1" customWidth="1"/>
    <col min="7" max="7" width="16.6640625" style="2" bestFit="1" customWidth="1"/>
    <col min="8" max="8" width="28" style="2" customWidth="1"/>
    <col min="9" max="9" width="42.77734375" style="2" customWidth="1"/>
    <col min="10" max="10" width="13.77734375" style="2" customWidth="1"/>
    <col min="11" max="16384" width="12.21875" style="2"/>
  </cols>
  <sheetData>
    <row r="1" spans="1:8" ht="51.75" customHeight="1" thickBot="1" x14ac:dyDescent="0.3">
      <c r="A1" s="116" t="s">
        <v>0</v>
      </c>
      <c r="B1" s="117"/>
      <c r="C1" s="117"/>
      <c r="D1" s="117"/>
      <c r="E1" s="117"/>
      <c r="F1" s="117"/>
      <c r="G1" s="118"/>
      <c r="H1" s="1"/>
    </row>
    <row r="2" spans="1:8" ht="35.4" x14ac:dyDescent="0.25">
      <c r="A2" s="3" t="s">
        <v>1</v>
      </c>
      <c r="B2" s="119" t="s">
        <v>2</v>
      </c>
      <c r="C2" s="120"/>
      <c r="D2" s="120"/>
      <c r="E2" s="120"/>
      <c r="F2" s="120"/>
      <c r="G2" s="121"/>
      <c r="H2" s="4"/>
    </row>
    <row r="3" spans="1:8" ht="35.4" x14ac:dyDescent="0.25">
      <c r="A3" s="5" t="s">
        <v>3</v>
      </c>
      <c r="B3" s="6" t="s">
        <v>4</v>
      </c>
      <c r="C3" s="7" t="s">
        <v>5</v>
      </c>
      <c r="D3" s="122">
        <v>44266</v>
      </c>
      <c r="E3" s="123"/>
      <c r="F3" s="123"/>
      <c r="G3" s="124"/>
      <c r="H3" s="8"/>
    </row>
    <row r="4" spans="1:8" ht="36.6" x14ac:dyDescent="0.25">
      <c r="A4" s="5" t="s">
        <v>6</v>
      </c>
      <c r="B4" s="6" t="s">
        <v>7</v>
      </c>
      <c r="C4" s="7" t="s">
        <v>8</v>
      </c>
      <c r="D4" s="125">
        <v>3</v>
      </c>
      <c r="E4" s="123"/>
      <c r="F4" s="123"/>
      <c r="G4" s="124"/>
      <c r="H4" s="8"/>
    </row>
    <row r="5" spans="1:8" ht="37.200000000000003" x14ac:dyDescent="0.25">
      <c r="A5" s="5" t="s">
        <v>9</v>
      </c>
      <c r="B5" s="6" t="s">
        <v>10</v>
      </c>
      <c r="C5" s="7" t="s">
        <v>11</v>
      </c>
      <c r="D5" s="125">
        <v>160</v>
      </c>
      <c r="E5" s="123"/>
      <c r="F5" s="123"/>
      <c r="G5" s="124"/>
      <c r="H5" s="8"/>
    </row>
    <row r="6" spans="1:8" ht="35.4" x14ac:dyDescent="0.25">
      <c r="A6" s="9" t="s">
        <v>12</v>
      </c>
      <c r="B6" s="113">
        <f>C109</f>
        <v>426321.8</v>
      </c>
      <c r="C6" s="114"/>
      <c r="D6" s="114"/>
      <c r="E6" s="114"/>
      <c r="F6" s="114"/>
      <c r="G6" s="115"/>
      <c r="H6" s="10"/>
    </row>
    <row r="7" spans="1:8" ht="37.200000000000003" thickBot="1" x14ac:dyDescent="0.3">
      <c r="A7" s="11" t="s">
        <v>13</v>
      </c>
      <c r="B7" s="128">
        <f>C111</f>
        <v>454970.62495999999</v>
      </c>
      <c r="C7" s="129"/>
      <c r="D7" s="129"/>
      <c r="E7" s="129"/>
      <c r="F7" s="129"/>
      <c r="G7" s="130"/>
      <c r="H7" s="10"/>
    </row>
    <row r="8" spans="1:8" ht="18.75" customHeight="1" thickBot="1" x14ac:dyDescent="0.3">
      <c r="A8" s="131" t="s">
        <v>14</v>
      </c>
      <c r="B8" s="132"/>
      <c r="C8" s="132"/>
      <c r="D8" s="132"/>
      <c r="E8" s="132"/>
      <c r="F8" s="132"/>
      <c r="G8" s="133"/>
      <c r="H8" s="12"/>
    </row>
    <row r="9" spans="1:8" s="19" customFormat="1" ht="36" x14ac:dyDescent="0.25">
      <c r="A9" s="13" t="s">
        <v>15</v>
      </c>
      <c r="B9" s="14">
        <f>SUM(G10:G19)</f>
        <v>119000</v>
      </c>
      <c r="C9" s="134" t="s">
        <v>16</v>
      </c>
      <c r="D9" s="135"/>
      <c r="E9" s="15" t="s">
        <v>17</v>
      </c>
      <c r="F9" s="16" t="s">
        <v>18</v>
      </c>
      <c r="G9" s="17" t="s">
        <v>19</v>
      </c>
      <c r="H9" s="18"/>
    </row>
    <row r="10" spans="1:8" ht="18.600000000000001" x14ac:dyDescent="0.25">
      <c r="A10" s="136" t="s">
        <v>20</v>
      </c>
      <c r="B10" s="20" t="s">
        <v>21</v>
      </c>
      <c r="C10" s="21">
        <v>500</v>
      </c>
      <c r="D10" s="22" t="s">
        <v>22</v>
      </c>
      <c r="E10" s="23">
        <v>12</v>
      </c>
      <c r="F10" s="24">
        <v>1</v>
      </c>
      <c r="G10" s="25">
        <f t="shared" ref="G10:G19" si="0">C10*E10*F10</f>
        <v>6000</v>
      </c>
      <c r="H10" s="26" t="s">
        <v>23</v>
      </c>
    </row>
    <row r="11" spans="1:8" ht="18.600000000000001" x14ac:dyDescent="0.25">
      <c r="A11" s="137"/>
      <c r="B11" s="20" t="s">
        <v>24</v>
      </c>
      <c r="C11" s="21">
        <v>500</v>
      </c>
      <c r="D11" s="22" t="s">
        <v>22</v>
      </c>
      <c r="E11" s="23">
        <v>3</v>
      </c>
      <c r="F11" s="24">
        <v>1</v>
      </c>
      <c r="G11" s="25">
        <f t="shared" si="0"/>
        <v>1500</v>
      </c>
      <c r="H11" s="26" t="s">
        <v>23</v>
      </c>
    </row>
    <row r="12" spans="1:8" ht="18.600000000000001" x14ac:dyDescent="0.25">
      <c r="A12" s="137"/>
      <c r="B12" s="20" t="s">
        <v>21</v>
      </c>
      <c r="C12" s="21">
        <v>500</v>
      </c>
      <c r="D12" s="22" t="s">
        <v>22</v>
      </c>
      <c r="E12" s="23">
        <v>4</v>
      </c>
      <c r="F12" s="24">
        <v>1</v>
      </c>
      <c r="G12" s="25">
        <f t="shared" si="0"/>
        <v>2000</v>
      </c>
      <c r="H12" s="27" t="s">
        <v>25</v>
      </c>
    </row>
    <row r="13" spans="1:8" ht="18.600000000000001" x14ac:dyDescent="0.25">
      <c r="A13" s="137"/>
      <c r="B13" s="20" t="s">
        <v>24</v>
      </c>
      <c r="C13" s="21">
        <v>500</v>
      </c>
      <c r="D13" s="22" t="s">
        <v>22</v>
      </c>
      <c r="E13" s="23">
        <v>1</v>
      </c>
      <c r="F13" s="24">
        <v>1</v>
      </c>
      <c r="G13" s="25">
        <f t="shared" si="0"/>
        <v>500</v>
      </c>
      <c r="H13" s="27" t="s">
        <v>25</v>
      </c>
    </row>
    <row r="14" spans="1:8" ht="18.600000000000001" x14ac:dyDescent="0.25">
      <c r="A14" s="137"/>
      <c r="B14" s="20" t="s">
        <v>26</v>
      </c>
      <c r="C14" s="21">
        <v>500</v>
      </c>
      <c r="D14" s="22" t="s">
        <v>22</v>
      </c>
      <c r="E14" s="23">
        <v>14</v>
      </c>
      <c r="F14" s="24">
        <v>2</v>
      </c>
      <c r="G14" s="25">
        <f t="shared" si="0"/>
        <v>14000</v>
      </c>
      <c r="H14" s="26" t="s">
        <v>23</v>
      </c>
    </row>
    <row r="15" spans="1:8" ht="18.600000000000001" x14ac:dyDescent="0.25">
      <c r="A15" s="137"/>
      <c r="B15" s="20" t="s">
        <v>27</v>
      </c>
      <c r="C15" s="21">
        <v>500</v>
      </c>
      <c r="D15" s="22" t="s">
        <v>22</v>
      </c>
      <c r="E15" s="23">
        <v>5</v>
      </c>
      <c r="F15" s="24">
        <v>2</v>
      </c>
      <c r="G15" s="25">
        <f t="shared" si="0"/>
        <v>5000</v>
      </c>
      <c r="H15" s="26" t="s">
        <v>23</v>
      </c>
    </row>
    <row r="16" spans="1:8" ht="18.600000000000001" x14ac:dyDescent="0.25">
      <c r="A16" s="137"/>
      <c r="B16" s="20" t="s">
        <v>26</v>
      </c>
      <c r="C16" s="21">
        <v>500</v>
      </c>
      <c r="D16" s="22" t="s">
        <v>22</v>
      </c>
      <c r="E16" s="23">
        <v>5</v>
      </c>
      <c r="F16" s="24">
        <v>2</v>
      </c>
      <c r="G16" s="25">
        <f t="shared" si="0"/>
        <v>5000</v>
      </c>
      <c r="H16" s="28" t="s">
        <v>28</v>
      </c>
    </row>
    <row r="17" spans="1:9" ht="18.600000000000001" x14ac:dyDescent="0.25">
      <c r="A17" s="137"/>
      <c r="B17" s="20" t="s">
        <v>27</v>
      </c>
      <c r="C17" s="21">
        <v>500</v>
      </c>
      <c r="D17" s="22" t="s">
        <v>22</v>
      </c>
      <c r="E17" s="23">
        <v>15</v>
      </c>
      <c r="F17" s="24">
        <v>2</v>
      </c>
      <c r="G17" s="25">
        <f t="shared" si="0"/>
        <v>15000</v>
      </c>
      <c r="H17" s="27" t="s">
        <v>28</v>
      </c>
    </row>
    <row r="18" spans="1:9" ht="18.600000000000001" x14ac:dyDescent="0.25">
      <c r="A18" s="137"/>
      <c r="B18" s="20" t="s">
        <v>26</v>
      </c>
      <c r="C18" s="21">
        <v>500</v>
      </c>
      <c r="D18" s="22" t="s">
        <v>22</v>
      </c>
      <c r="E18" s="23">
        <v>30</v>
      </c>
      <c r="F18" s="24">
        <v>2</v>
      </c>
      <c r="G18" s="25">
        <f t="shared" si="0"/>
        <v>30000</v>
      </c>
      <c r="H18" s="28" t="s">
        <v>29</v>
      </c>
    </row>
    <row r="19" spans="1:9" ht="18.600000000000001" x14ac:dyDescent="0.25">
      <c r="A19" s="138"/>
      <c r="B19" s="20" t="s">
        <v>27</v>
      </c>
      <c r="C19" s="21">
        <v>500</v>
      </c>
      <c r="D19" s="22" t="s">
        <v>22</v>
      </c>
      <c r="E19" s="23">
        <v>40</v>
      </c>
      <c r="F19" s="24">
        <v>2</v>
      </c>
      <c r="G19" s="25">
        <f t="shared" si="0"/>
        <v>40000</v>
      </c>
      <c r="H19" s="28" t="s">
        <v>29</v>
      </c>
    </row>
    <row r="20" spans="1:9" s="19" customFormat="1" ht="36" x14ac:dyDescent="0.25">
      <c r="A20" s="29" t="s">
        <v>30</v>
      </c>
      <c r="B20" s="30">
        <f>SUM(G21:G26)</f>
        <v>42270</v>
      </c>
      <c r="C20" s="126" t="s">
        <v>16</v>
      </c>
      <c r="D20" s="127"/>
      <c r="E20" s="31" t="s">
        <v>31</v>
      </c>
      <c r="F20" s="32" t="s">
        <v>18</v>
      </c>
      <c r="G20" s="33"/>
      <c r="H20" s="34"/>
    </row>
    <row r="21" spans="1:9" s="19" customFormat="1" ht="34.799999999999997" x14ac:dyDescent="0.25">
      <c r="A21" s="136" t="s">
        <v>20</v>
      </c>
      <c r="B21" s="20" t="s">
        <v>174</v>
      </c>
      <c r="C21" s="35">
        <v>4000</v>
      </c>
      <c r="D21" s="36" t="s">
        <v>32</v>
      </c>
      <c r="E21" s="37">
        <v>1</v>
      </c>
      <c r="F21" s="38">
        <v>1</v>
      </c>
      <c r="G21" s="39">
        <f t="shared" ref="G21:G26" si="1">C21*E21*F21</f>
        <v>4000</v>
      </c>
      <c r="H21" s="40" t="s">
        <v>33</v>
      </c>
      <c r="I21" s="41"/>
    </row>
    <row r="22" spans="1:9" s="19" customFormat="1" ht="18.600000000000001" x14ac:dyDescent="0.25">
      <c r="A22" s="137"/>
      <c r="B22" s="42" t="s">
        <v>175</v>
      </c>
      <c r="C22" s="35">
        <v>58</v>
      </c>
      <c r="D22" s="36" t="s">
        <v>35</v>
      </c>
      <c r="E22" s="37">
        <v>15</v>
      </c>
      <c r="F22" s="38">
        <v>1</v>
      </c>
      <c r="G22" s="43">
        <f t="shared" si="1"/>
        <v>870</v>
      </c>
      <c r="H22" s="40" t="s">
        <v>33</v>
      </c>
      <c r="I22" s="41"/>
    </row>
    <row r="23" spans="1:9" s="19" customFormat="1" ht="18.600000000000001" x14ac:dyDescent="0.25">
      <c r="A23" s="137"/>
      <c r="B23" s="42" t="s">
        <v>176</v>
      </c>
      <c r="C23" s="35">
        <v>58</v>
      </c>
      <c r="D23" s="36" t="s">
        <v>35</v>
      </c>
      <c r="E23" s="37">
        <v>30</v>
      </c>
      <c r="F23" s="38">
        <v>1</v>
      </c>
      <c r="G23" s="43">
        <f t="shared" si="1"/>
        <v>1740</v>
      </c>
      <c r="H23" s="40" t="s">
        <v>33</v>
      </c>
      <c r="I23" s="41"/>
    </row>
    <row r="24" spans="1:9" s="19" customFormat="1" ht="18.600000000000001" x14ac:dyDescent="0.25">
      <c r="A24" s="137"/>
      <c r="B24" s="20" t="s">
        <v>36</v>
      </c>
      <c r="C24" s="35">
        <v>10000</v>
      </c>
      <c r="D24" s="36" t="s">
        <v>32</v>
      </c>
      <c r="E24" s="37"/>
      <c r="F24" s="38"/>
      <c r="G24" s="39">
        <f t="shared" si="1"/>
        <v>0</v>
      </c>
      <c r="H24" s="109" t="s">
        <v>159</v>
      </c>
      <c r="I24" s="44"/>
    </row>
    <row r="25" spans="1:9" s="19" customFormat="1" ht="34.799999999999997" x14ac:dyDescent="0.25">
      <c r="A25" s="137"/>
      <c r="B25" s="20" t="s">
        <v>37</v>
      </c>
      <c r="C25" s="35">
        <v>20000</v>
      </c>
      <c r="D25" s="36" t="s">
        <v>32</v>
      </c>
      <c r="E25" s="37">
        <v>1</v>
      </c>
      <c r="F25" s="38">
        <v>1</v>
      </c>
      <c r="G25" s="43">
        <f t="shared" si="1"/>
        <v>20000</v>
      </c>
      <c r="H25" s="40"/>
      <c r="I25" s="41"/>
    </row>
    <row r="26" spans="1:9" s="19" customFormat="1" ht="18.600000000000001" x14ac:dyDescent="0.25">
      <c r="A26" s="138"/>
      <c r="B26" s="42" t="s">
        <v>34</v>
      </c>
      <c r="C26" s="35">
        <v>58</v>
      </c>
      <c r="D26" s="36" t="s">
        <v>35</v>
      </c>
      <c r="E26" s="37">
        <v>135</v>
      </c>
      <c r="F26" s="38">
        <v>2</v>
      </c>
      <c r="G26" s="43">
        <f t="shared" si="1"/>
        <v>15660</v>
      </c>
      <c r="H26" s="40"/>
      <c r="I26" s="41"/>
    </row>
    <row r="27" spans="1:9" s="19" customFormat="1" ht="35.4" x14ac:dyDescent="0.25">
      <c r="A27" s="29" t="s">
        <v>38</v>
      </c>
      <c r="B27" s="45">
        <f>SUM(G28:G34)</f>
        <v>72840</v>
      </c>
      <c r="C27" s="139" t="s">
        <v>16</v>
      </c>
      <c r="D27" s="140"/>
      <c r="E27" s="46" t="s">
        <v>39</v>
      </c>
      <c r="F27" s="47" t="s">
        <v>40</v>
      </c>
      <c r="G27" s="33"/>
      <c r="H27" s="34"/>
    </row>
    <row r="28" spans="1:9" s="19" customFormat="1" ht="18.600000000000001" x14ac:dyDescent="0.25">
      <c r="A28" s="136" t="s">
        <v>20</v>
      </c>
      <c r="B28" s="48" t="s">
        <v>41</v>
      </c>
      <c r="C28" s="49">
        <v>138</v>
      </c>
      <c r="D28" s="22" t="s">
        <v>42</v>
      </c>
      <c r="E28" s="37">
        <v>20</v>
      </c>
      <c r="F28" s="38">
        <v>1</v>
      </c>
      <c r="G28" s="25">
        <f t="shared" ref="G28:G34" si="2">C28*E28*F28</f>
        <v>2760</v>
      </c>
      <c r="H28" s="40" t="s">
        <v>33</v>
      </c>
    </row>
    <row r="29" spans="1:9" ht="18.75" customHeight="1" x14ac:dyDescent="0.25">
      <c r="A29" s="137"/>
      <c r="B29" s="48" t="s">
        <v>43</v>
      </c>
      <c r="C29" s="49">
        <v>138</v>
      </c>
      <c r="D29" s="22" t="s">
        <v>42</v>
      </c>
      <c r="E29" s="37">
        <v>12</v>
      </c>
      <c r="F29" s="38">
        <v>1</v>
      </c>
      <c r="G29" s="25">
        <f t="shared" si="2"/>
        <v>1656</v>
      </c>
      <c r="H29" s="52" t="s">
        <v>44</v>
      </c>
      <c r="I29" s="51" t="s">
        <v>45</v>
      </c>
    </row>
    <row r="30" spans="1:9" ht="18.75" customHeight="1" x14ac:dyDescent="0.25">
      <c r="A30" s="137"/>
      <c r="B30" s="48" t="s">
        <v>43</v>
      </c>
      <c r="C30" s="49">
        <v>138</v>
      </c>
      <c r="D30" s="22" t="s">
        <v>42</v>
      </c>
      <c r="E30" s="37">
        <v>8</v>
      </c>
      <c r="F30" s="38">
        <v>1</v>
      </c>
      <c r="G30" s="25">
        <f t="shared" si="2"/>
        <v>1104</v>
      </c>
      <c r="H30" s="52" t="s">
        <v>46</v>
      </c>
      <c r="I30" s="51"/>
    </row>
    <row r="31" spans="1:9" ht="18.75" customHeight="1" x14ac:dyDescent="0.25">
      <c r="A31" s="137"/>
      <c r="B31" s="48" t="s">
        <v>43</v>
      </c>
      <c r="C31" s="49">
        <v>138</v>
      </c>
      <c r="D31" s="22" t="s">
        <v>42</v>
      </c>
      <c r="E31" s="37">
        <v>140</v>
      </c>
      <c r="F31" s="38">
        <v>1</v>
      </c>
      <c r="G31" s="25">
        <f t="shared" si="2"/>
        <v>19320</v>
      </c>
      <c r="H31" s="50"/>
      <c r="I31" s="51"/>
    </row>
    <row r="32" spans="1:9" ht="18.75" customHeight="1" x14ac:dyDescent="0.25">
      <c r="A32" s="137"/>
      <c r="B32" s="48" t="s">
        <v>47</v>
      </c>
      <c r="C32" s="49">
        <v>300</v>
      </c>
      <c r="D32" s="22" t="s">
        <v>42</v>
      </c>
      <c r="E32" s="37">
        <v>12</v>
      </c>
      <c r="F32" s="38">
        <v>1</v>
      </c>
      <c r="G32" s="25">
        <f t="shared" si="2"/>
        <v>3600</v>
      </c>
      <c r="H32" s="52" t="s">
        <v>44</v>
      </c>
      <c r="I32" s="51"/>
    </row>
    <row r="33" spans="1:9" ht="18.75" customHeight="1" x14ac:dyDescent="0.25">
      <c r="A33" s="137"/>
      <c r="B33" s="48" t="s">
        <v>47</v>
      </c>
      <c r="C33" s="49">
        <v>300</v>
      </c>
      <c r="D33" s="22" t="s">
        <v>42</v>
      </c>
      <c r="E33" s="37">
        <v>8</v>
      </c>
      <c r="F33" s="38">
        <v>1</v>
      </c>
      <c r="G33" s="25">
        <f t="shared" si="2"/>
        <v>2400</v>
      </c>
      <c r="H33" s="52" t="s">
        <v>46</v>
      </c>
      <c r="I33" s="51"/>
    </row>
    <row r="34" spans="1:9" ht="18.75" customHeight="1" x14ac:dyDescent="0.25">
      <c r="A34" s="137"/>
      <c r="B34" s="48" t="s">
        <v>47</v>
      </c>
      <c r="C34" s="49">
        <v>300</v>
      </c>
      <c r="D34" s="22" t="s">
        <v>42</v>
      </c>
      <c r="E34" s="37">
        <v>140</v>
      </c>
      <c r="F34" s="38">
        <v>1</v>
      </c>
      <c r="G34" s="25">
        <f t="shared" si="2"/>
        <v>42000</v>
      </c>
      <c r="H34" s="50"/>
      <c r="I34" s="51"/>
    </row>
    <row r="35" spans="1:9" s="19" customFormat="1" ht="35.4" x14ac:dyDescent="0.25">
      <c r="A35" s="29" t="s">
        <v>48</v>
      </c>
      <c r="B35" s="30">
        <f>SUM(G36:G46)</f>
        <v>33900</v>
      </c>
      <c r="C35" s="126" t="s">
        <v>16</v>
      </c>
      <c r="D35" s="127"/>
      <c r="E35" s="31" t="s">
        <v>49</v>
      </c>
      <c r="F35" s="32" t="s">
        <v>50</v>
      </c>
      <c r="G35" s="33"/>
      <c r="H35" s="34"/>
    </row>
    <row r="36" spans="1:9" s="19" customFormat="1" ht="18.75" customHeight="1" x14ac:dyDescent="0.25">
      <c r="A36" s="141" t="s">
        <v>51</v>
      </c>
      <c r="B36" s="53" t="s">
        <v>52</v>
      </c>
      <c r="C36" s="54">
        <v>850</v>
      </c>
      <c r="D36" s="22" t="s">
        <v>53</v>
      </c>
      <c r="E36" s="37"/>
      <c r="F36" s="37"/>
      <c r="G36" s="25">
        <f>C36*E36*F36</f>
        <v>0</v>
      </c>
      <c r="H36" s="50"/>
      <c r="I36" s="44" t="s">
        <v>54</v>
      </c>
    </row>
    <row r="37" spans="1:9" s="19" customFormat="1" ht="18" x14ac:dyDescent="0.25">
      <c r="A37" s="142"/>
      <c r="B37" s="53" t="s">
        <v>55</v>
      </c>
      <c r="C37" s="54">
        <v>950</v>
      </c>
      <c r="D37" s="22" t="s">
        <v>53</v>
      </c>
      <c r="E37" s="37">
        <v>3</v>
      </c>
      <c r="F37" s="37">
        <v>2</v>
      </c>
      <c r="G37" s="25">
        <f t="shared" ref="G37:G46" si="3">C37*E37*F37</f>
        <v>5700</v>
      </c>
      <c r="H37" s="50"/>
      <c r="I37" s="44" t="s">
        <v>54</v>
      </c>
    </row>
    <row r="38" spans="1:9" s="19" customFormat="1" ht="18" x14ac:dyDescent="0.25">
      <c r="A38" s="142"/>
      <c r="B38" s="53" t="s">
        <v>56</v>
      </c>
      <c r="C38" s="54">
        <v>1600</v>
      </c>
      <c r="D38" s="22" t="s">
        <v>53</v>
      </c>
      <c r="E38" s="55">
        <v>2</v>
      </c>
      <c r="F38" s="37">
        <v>2</v>
      </c>
      <c r="G38" s="25">
        <f>C38*E38*F38</f>
        <v>6400</v>
      </c>
      <c r="I38" s="44" t="s">
        <v>54</v>
      </c>
    </row>
    <row r="39" spans="1:9" s="19" customFormat="1" ht="18.600000000000001" x14ac:dyDescent="0.25">
      <c r="A39" s="142"/>
      <c r="B39" s="53" t="s">
        <v>56</v>
      </c>
      <c r="C39" s="54">
        <v>1600</v>
      </c>
      <c r="D39" s="22" t="s">
        <v>53</v>
      </c>
      <c r="E39" s="55">
        <v>1</v>
      </c>
      <c r="F39" s="37">
        <v>2</v>
      </c>
      <c r="G39" s="25">
        <f>C39*E39*F39</f>
        <v>3200</v>
      </c>
      <c r="H39" s="56" t="s">
        <v>57</v>
      </c>
      <c r="I39" s="44" t="s">
        <v>54</v>
      </c>
    </row>
    <row r="40" spans="1:9" s="19" customFormat="1" ht="18.600000000000001" x14ac:dyDescent="0.25">
      <c r="A40" s="142"/>
      <c r="B40" s="57" t="s">
        <v>58</v>
      </c>
      <c r="C40" s="54">
        <v>1900</v>
      </c>
      <c r="D40" s="22" t="s">
        <v>53</v>
      </c>
      <c r="E40" s="55">
        <v>1</v>
      </c>
      <c r="F40" s="37">
        <v>1</v>
      </c>
      <c r="G40" s="25">
        <f t="shared" ref="G40" si="4">C40*E40*F40</f>
        <v>1900</v>
      </c>
      <c r="H40" s="56" t="s">
        <v>59</v>
      </c>
      <c r="I40" s="44" t="s">
        <v>54</v>
      </c>
    </row>
    <row r="41" spans="1:9" s="19" customFormat="1" ht="18" x14ac:dyDescent="0.25">
      <c r="A41" s="142"/>
      <c r="B41" s="57" t="s">
        <v>60</v>
      </c>
      <c r="C41" s="54">
        <v>1900</v>
      </c>
      <c r="D41" s="22" t="s">
        <v>53</v>
      </c>
      <c r="E41" s="55">
        <v>3</v>
      </c>
      <c r="F41" s="37">
        <v>2</v>
      </c>
      <c r="G41" s="25">
        <f t="shared" si="3"/>
        <v>11400</v>
      </c>
      <c r="H41" s="50"/>
      <c r="I41" s="44" t="s">
        <v>54</v>
      </c>
    </row>
    <row r="42" spans="1:9" s="19" customFormat="1" ht="18.600000000000001" x14ac:dyDescent="0.25">
      <c r="A42" s="142"/>
      <c r="B42" s="57" t="s">
        <v>60</v>
      </c>
      <c r="C42" s="54">
        <v>1900</v>
      </c>
      <c r="D42" s="22" t="s">
        <v>53</v>
      </c>
      <c r="E42" s="55">
        <v>1</v>
      </c>
      <c r="F42" s="37">
        <v>1</v>
      </c>
      <c r="G42" s="25">
        <f t="shared" si="3"/>
        <v>1900</v>
      </c>
      <c r="H42" s="56" t="s">
        <v>59</v>
      </c>
      <c r="I42" s="44" t="s">
        <v>54</v>
      </c>
    </row>
    <row r="43" spans="1:9" s="19" customFormat="1" ht="18.75" customHeight="1" x14ac:dyDescent="0.25">
      <c r="A43" s="142"/>
      <c r="B43" s="53" t="s">
        <v>61</v>
      </c>
      <c r="C43" s="54">
        <v>500</v>
      </c>
      <c r="D43" s="22" t="s">
        <v>53</v>
      </c>
      <c r="E43" s="37">
        <v>2</v>
      </c>
      <c r="F43" s="37">
        <v>2</v>
      </c>
      <c r="G43" s="25">
        <f t="shared" si="3"/>
        <v>2000</v>
      </c>
      <c r="H43" s="50"/>
      <c r="I43" s="44" t="s">
        <v>54</v>
      </c>
    </row>
    <row r="44" spans="1:9" s="19" customFormat="1" ht="18" x14ac:dyDescent="0.25">
      <c r="A44" s="142"/>
      <c r="B44" s="53" t="s">
        <v>62</v>
      </c>
      <c r="C44" s="54">
        <v>700</v>
      </c>
      <c r="D44" s="22" t="s">
        <v>53</v>
      </c>
      <c r="E44" s="37">
        <v>1</v>
      </c>
      <c r="F44" s="37">
        <v>2</v>
      </c>
      <c r="G44" s="25">
        <f t="shared" si="3"/>
        <v>1400</v>
      </c>
      <c r="H44" s="50"/>
      <c r="I44" s="44" t="s">
        <v>54</v>
      </c>
    </row>
    <row r="45" spans="1:9" s="19" customFormat="1" ht="18" x14ac:dyDescent="0.25">
      <c r="A45" s="142"/>
      <c r="B45" s="53" t="s">
        <v>63</v>
      </c>
      <c r="C45" s="54">
        <v>1300</v>
      </c>
      <c r="D45" s="22" t="s">
        <v>53</v>
      </c>
      <c r="E45" s="55"/>
      <c r="F45" s="37"/>
      <c r="G45" s="25">
        <f t="shared" si="3"/>
        <v>0</v>
      </c>
      <c r="H45" s="50"/>
      <c r="I45" s="44" t="s">
        <v>54</v>
      </c>
    </row>
    <row r="46" spans="1:9" s="19" customFormat="1" ht="18" x14ac:dyDescent="0.25">
      <c r="A46" s="143"/>
      <c r="B46" s="57" t="s">
        <v>64</v>
      </c>
      <c r="C46" s="54">
        <v>1800</v>
      </c>
      <c r="D46" s="22" t="s">
        <v>53</v>
      </c>
      <c r="E46" s="55"/>
      <c r="F46" s="37"/>
      <c r="G46" s="25">
        <f t="shared" si="3"/>
        <v>0</v>
      </c>
      <c r="H46" s="50"/>
      <c r="I46" s="44" t="s">
        <v>54</v>
      </c>
    </row>
    <row r="47" spans="1:9" s="19" customFormat="1" ht="36" x14ac:dyDescent="0.25">
      <c r="A47" s="29" t="s">
        <v>65</v>
      </c>
      <c r="B47" s="30">
        <f>SUM(G48:G48)</f>
        <v>1000</v>
      </c>
      <c r="C47" s="126" t="s">
        <v>16</v>
      </c>
      <c r="D47" s="127"/>
      <c r="E47" s="31" t="s">
        <v>66</v>
      </c>
      <c r="F47" s="32" t="s">
        <v>67</v>
      </c>
      <c r="G47" s="58"/>
      <c r="H47" s="34"/>
    </row>
    <row r="48" spans="1:9" ht="52.2" x14ac:dyDescent="0.25">
      <c r="A48" s="59" t="s">
        <v>68</v>
      </c>
      <c r="B48" s="60" t="s">
        <v>69</v>
      </c>
      <c r="C48" s="49">
        <v>10</v>
      </c>
      <c r="D48" s="61" t="s">
        <v>70</v>
      </c>
      <c r="E48" s="37">
        <v>100</v>
      </c>
      <c r="F48" s="38">
        <v>1</v>
      </c>
      <c r="G48" s="25">
        <f>C48*E48*F48</f>
        <v>1000</v>
      </c>
      <c r="H48" s="50"/>
      <c r="I48" s="44" t="s">
        <v>54</v>
      </c>
    </row>
    <row r="49" spans="1:9" ht="35.4" x14ac:dyDescent="0.25">
      <c r="A49" s="29" t="s">
        <v>71</v>
      </c>
      <c r="B49" s="30">
        <f>SUM(G50:G50)</f>
        <v>0</v>
      </c>
      <c r="C49" s="126" t="s">
        <v>16</v>
      </c>
      <c r="D49" s="127"/>
      <c r="E49" s="31" t="s">
        <v>66</v>
      </c>
      <c r="F49" s="32" t="s">
        <v>72</v>
      </c>
      <c r="G49" s="62"/>
      <c r="H49" s="34"/>
    </row>
    <row r="50" spans="1:9" ht="18.600000000000001" x14ac:dyDescent="0.25">
      <c r="A50" s="63" t="s">
        <v>73</v>
      </c>
      <c r="C50" s="49"/>
      <c r="D50" s="22" t="s">
        <v>42</v>
      </c>
      <c r="E50" s="37"/>
      <c r="F50" s="38"/>
      <c r="G50" s="25">
        <f>C50*E50*F50</f>
        <v>0</v>
      </c>
      <c r="H50" s="50"/>
    </row>
    <row r="51" spans="1:9" ht="35.4" x14ac:dyDescent="0.25">
      <c r="A51" s="64" t="s">
        <v>74</v>
      </c>
      <c r="B51" s="30">
        <f>SUM(G52:G63)</f>
        <v>54100</v>
      </c>
      <c r="C51" s="126" t="s">
        <v>16</v>
      </c>
      <c r="D51" s="127"/>
      <c r="E51" s="31" t="s">
        <v>66</v>
      </c>
      <c r="F51" s="32"/>
      <c r="G51" s="33"/>
      <c r="H51" s="34"/>
    </row>
    <row r="52" spans="1:9" ht="18.75" customHeight="1" x14ac:dyDescent="0.25">
      <c r="A52" s="144" t="s">
        <v>75</v>
      </c>
      <c r="B52" s="60" t="s">
        <v>76</v>
      </c>
      <c r="C52" s="65">
        <v>500</v>
      </c>
      <c r="D52" s="22" t="s">
        <v>77</v>
      </c>
      <c r="E52" s="37">
        <v>10</v>
      </c>
      <c r="F52" s="38">
        <v>3</v>
      </c>
      <c r="G52" s="25">
        <f t="shared" ref="G52:G63" si="5">C52*E52*F52</f>
        <v>15000</v>
      </c>
      <c r="H52" s="50"/>
    </row>
    <row r="53" spans="1:9" ht="18.75" customHeight="1" x14ac:dyDescent="0.25">
      <c r="A53" s="145"/>
      <c r="B53" s="60" t="s">
        <v>78</v>
      </c>
      <c r="C53" s="65">
        <v>300</v>
      </c>
      <c r="D53" s="22" t="s">
        <v>77</v>
      </c>
      <c r="E53" s="37">
        <v>10</v>
      </c>
      <c r="F53" s="38">
        <v>1</v>
      </c>
      <c r="G53" s="25">
        <f t="shared" si="5"/>
        <v>3000</v>
      </c>
      <c r="H53" s="50"/>
    </row>
    <row r="54" spans="1:9" ht="18.75" customHeight="1" x14ac:dyDescent="0.25">
      <c r="A54" s="145"/>
      <c r="B54" s="112" t="s">
        <v>172</v>
      </c>
      <c r="C54" s="65">
        <v>1800</v>
      </c>
      <c r="D54" s="22" t="s">
        <v>77</v>
      </c>
      <c r="E54" s="37">
        <v>1</v>
      </c>
      <c r="F54" s="38">
        <v>1</v>
      </c>
      <c r="G54" s="25">
        <f t="shared" si="5"/>
        <v>1800</v>
      </c>
      <c r="I54" s="44" t="s">
        <v>173</v>
      </c>
    </row>
    <row r="55" spans="1:9" ht="18.75" customHeight="1" x14ac:dyDescent="0.25">
      <c r="A55" s="145"/>
      <c r="B55" s="112" t="s">
        <v>79</v>
      </c>
      <c r="C55" s="65">
        <v>1800</v>
      </c>
      <c r="D55" s="22" t="s">
        <v>77</v>
      </c>
      <c r="E55" s="37">
        <v>1</v>
      </c>
      <c r="F55" s="38">
        <v>1</v>
      </c>
      <c r="G55" s="25">
        <f t="shared" si="5"/>
        <v>1800</v>
      </c>
      <c r="H55" s="50"/>
      <c r="I55" s="44" t="s">
        <v>173</v>
      </c>
    </row>
    <row r="56" spans="1:9" ht="18.75" customHeight="1" x14ac:dyDescent="0.25">
      <c r="A56" s="145"/>
      <c r="B56" s="60" t="s">
        <v>80</v>
      </c>
      <c r="C56" s="65">
        <v>1500</v>
      </c>
      <c r="D56" s="22" t="s">
        <v>77</v>
      </c>
      <c r="E56" s="37">
        <v>1</v>
      </c>
      <c r="F56" s="38">
        <v>1</v>
      </c>
      <c r="G56" s="25">
        <f t="shared" si="5"/>
        <v>1500</v>
      </c>
      <c r="H56" s="50"/>
      <c r="I56" s="44"/>
    </row>
    <row r="57" spans="1:9" ht="18.75" customHeight="1" x14ac:dyDescent="0.25">
      <c r="A57" s="145"/>
      <c r="B57" s="60" t="s">
        <v>81</v>
      </c>
      <c r="C57" s="65">
        <v>1500</v>
      </c>
      <c r="D57" s="22" t="s">
        <v>77</v>
      </c>
      <c r="E57" s="37">
        <v>1</v>
      </c>
      <c r="F57" s="38">
        <v>1</v>
      </c>
      <c r="G57" s="25">
        <f t="shared" si="5"/>
        <v>1500</v>
      </c>
      <c r="H57" s="50"/>
      <c r="I57" s="44"/>
    </row>
    <row r="58" spans="1:9" ht="18.75" customHeight="1" x14ac:dyDescent="0.25">
      <c r="A58" s="145"/>
      <c r="B58" s="60" t="s">
        <v>82</v>
      </c>
      <c r="C58" s="65">
        <v>400</v>
      </c>
      <c r="D58" s="22" t="s">
        <v>77</v>
      </c>
      <c r="E58" s="37">
        <v>15</v>
      </c>
      <c r="F58" s="38">
        <v>1</v>
      </c>
      <c r="G58" s="25">
        <f t="shared" si="5"/>
        <v>6000</v>
      </c>
      <c r="H58" s="50"/>
    </row>
    <row r="59" spans="1:9" ht="18.75" customHeight="1" x14ac:dyDescent="0.25">
      <c r="A59" s="146"/>
      <c r="B59" s="60" t="s">
        <v>83</v>
      </c>
      <c r="C59" s="65">
        <v>300</v>
      </c>
      <c r="D59" s="22" t="s">
        <v>77</v>
      </c>
      <c r="E59" s="37">
        <v>15</v>
      </c>
      <c r="F59" s="38">
        <v>1</v>
      </c>
      <c r="G59" s="25">
        <f t="shared" si="5"/>
        <v>4500</v>
      </c>
      <c r="H59" s="50"/>
    </row>
    <row r="60" spans="1:9" ht="18.600000000000001" x14ac:dyDescent="0.25">
      <c r="A60" s="147" t="s">
        <v>84</v>
      </c>
      <c r="B60" s="66" t="s">
        <v>85</v>
      </c>
      <c r="C60" s="67">
        <v>500</v>
      </c>
      <c r="D60" s="68" t="s">
        <v>86</v>
      </c>
      <c r="E60" s="69">
        <v>2</v>
      </c>
      <c r="F60" s="69">
        <v>3</v>
      </c>
      <c r="G60" s="70">
        <f t="shared" si="5"/>
        <v>3000</v>
      </c>
      <c r="H60" s="71"/>
    </row>
    <row r="61" spans="1:9" ht="18.600000000000001" x14ac:dyDescent="0.25">
      <c r="A61" s="148"/>
      <c r="B61" s="66" t="s">
        <v>87</v>
      </c>
      <c r="C61" s="67">
        <v>500</v>
      </c>
      <c r="D61" s="68" t="s">
        <v>88</v>
      </c>
      <c r="E61" s="69">
        <v>4</v>
      </c>
      <c r="F61" s="69">
        <v>4</v>
      </c>
      <c r="G61" s="70">
        <f t="shared" si="5"/>
        <v>8000</v>
      </c>
      <c r="H61" s="71"/>
    </row>
    <row r="62" spans="1:9" ht="18.600000000000001" x14ac:dyDescent="0.25">
      <c r="A62" s="148"/>
      <c r="B62" s="60" t="s">
        <v>89</v>
      </c>
      <c r="C62" s="49">
        <v>1000</v>
      </c>
      <c r="D62" s="22" t="s">
        <v>77</v>
      </c>
      <c r="E62" s="37">
        <v>4</v>
      </c>
      <c r="F62" s="37">
        <v>2</v>
      </c>
      <c r="G62" s="70">
        <f t="shared" si="5"/>
        <v>8000</v>
      </c>
      <c r="H62" s="71"/>
      <c r="I62" s="44" t="s">
        <v>90</v>
      </c>
    </row>
    <row r="63" spans="1:9" ht="18.600000000000001" x14ac:dyDescent="0.25">
      <c r="A63" s="59" t="s">
        <v>91</v>
      </c>
      <c r="B63" s="60" t="s">
        <v>92</v>
      </c>
      <c r="D63" s="61" t="s">
        <v>93</v>
      </c>
      <c r="E63" s="37"/>
      <c r="F63" s="37"/>
      <c r="G63" s="70">
        <f t="shared" si="5"/>
        <v>0</v>
      </c>
      <c r="H63" s="71"/>
      <c r="I63" s="44"/>
    </row>
    <row r="64" spans="1:9" ht="35.4" x14ac:dyDescent="0.25">
      <c r="A64" s="72" t="s">
        <v>94</v>
      </c>
      <c r="B64" s="73">
        <f>SUM(G65:G98)</f>
        <v>72225</v>
      </c>
      <c r="C64" s="149" t="s">
        <v>16</v>
      </c>
      <c r="D64" s="150"/>
      <c r="E64" s="74" t="s">
        <v>66</v>
      </c>
      <c r="F64" s="75"/>
      <c r="G64" s="33"/>
      <c r="H64" s="34"/>
    </row>
    <row r="65" spans="1:9" ht="18" x14ac:dyDescent="0.25">
      <c r="A65" s="151" t="s">
        <v>95</v>
      </c>
      <c r="B65" s="76" t="s">
        <v>96</v>
      </c>
      <c r="C65" s="67">
        <v>300</v>
      </c>
      <c r="D65" s="77" t="s">
        <v>97</v>
      </c>
      <c r="E65" s="38">
        <v>1</v>
      </c>
      <c r="F65" s="38">
        <v>60</v>
      </c>
      <c r="G65" s="78">
        <f t="shared" ref="G65:G86" si="6">C65*E65*F65</f>
        <v>18000</v>
      </c>
      <c r="H65" s="71"/>
    </row>
    <row r="66" spans="1:9" ht="18" x14ac:dyDescent="0.25">
      <c r="A66" s="151"/>
      <c r="B66" s="76" t="s">
        <v>98</v>
      </c>
      <c r="C66" s="67">
        <v>80</v>
      </c>
      <c r="D66" s="77" t="s">
        <v>99</v>
      </c>
      <c r="E66" s="38">
        <v>1</v>
      </c>
      <c r="F66" s="38">
        <v>35</v>
      </c>
      <c r="G66" s="78">
        <f t="shared" si="6"/>
        <v>2800</v>
      </c>
      <c r="H66" s="71"/>
    </row>
    <row r="67" spans="1:9" ht="18" x14ac:dyDescent="0.25">
      <c r="A67" s="151"/>
      <c r="B67" s="76" t="s">
        <v>100</v>
      </c>
      <c r="C67" s="67">
        <v>300</v>
      </c>
      <c r="D67" s="77" t="s">
        <v>101</v>
      </c>
      <c r="E67" s="38">
        <v>1</v>
      </c>
      <c r="F67" s="38">
        <v>1</v>
      </c>
      <c r="G67" s="78">
        <f t="shared" si="6"/>
        <v>300</v>
      </c>
      <c r="H67" s="71"/>
    </row>
    <row r="68" spans="1:9" ht="18" x14ac:dyDescent="0.25">
      <c r="A68" s="151"/>
      <c r="B68" s="76" t="s">
        <v>102</v>
      </c>
      <c r="C68" s="67">
        <v>3000</v>
      </c>
      <c r="D68" s="77" t="s">
        <v>103</v>
      </c>
      <c r="E68" s="38">
        <v>1</v>
      </c>
      <c r="F68" s="38">
        <v>2</v>
      </c>
      <c r="G68" s="78">
        <f t="shared" si="6"/>
        <v>6000</v>
      </c>
      <c r="H68" s="71"/>
    </row>
    <row r="69" spans="1:9" ht="18" x14ac:dyDescent="0.25">
      <c r="A69" s="151"/>
      <c r="B69" s="76" t="s">
        <v>104</v>
      </c>
      <c r="C69" s="67">
        <v>1000</v>
      </c>
      <c r="D69" s="77" t="s">
        <v>103</v>
      </c>
      <c r="E69" s="38">
        <v>1</v>
      </c>
      <c r="F69" s="38">
        <v>2</v>
      </c>
      <c r="G69" s="78">
        <f>C69*E69*F69</f>
        <v>2000</v>
      </c>
      <c r="H69" s="71"/>
    </row>
    <row r="70" spans="1:9" ht="18" x14ac:dyDescent="0.25">
      <c r="A70" s="151"/>
      <c r="B70" s="76" t="s">
        <v>105</v>
      </c>
      <c r="C70" s="67">
        <v>1000</v>
      </c>
      <c r="D70" s="77" t="s">
        <v>103</v>
      </c>
      <c r="E70" s="38">
        <v>1</v>
      </c>
      <c r="F70" s="38">
        <v>2</v>
      </c>
      <c r="G70" s="78">
        <f>C70*E70*F70</f>
        <v>2000</v>
      </c>
      <c r="H70" s="71"/>
    </row>
    <row r="71" spans="1:9" ht="18" x14ac:dyDescent="0.25">
      <c r="A71" s="151"/>
      <c r="B71" s="76" t="s">
        <v>106</v>
      </c>
      <c r="C71" s="67">
        <v>600</v>
      </c>
      <c r="D71" s="77" t="s">
        <v>107</v>
      </c>
      <c r="E71" s="38">
        <v>1</v>
      </c>
      <c r="F71" s="38">
        <v>2</v>
      </c>
      <c r="G71" s="78">
        <f t="shared" si="6"/>
        <v>1200</v>
      </c>
      <c r="H71" s="71"/>
    </row>
    <row r="72" spans="1:9" ht="18" x14ac:dyDescent="0.25">
      <c r="A72" s="151"/>
      <c r="B72" s="76" t="s">
        <v>108</v>
      </c>
      <c r="C72" s="67">
        <v>600</v>
      </c>
      <c r="D72" s="77" t="s">
        <v>103</v>
      </c>
      <c r="E72" s="38">
        <v>0</v>
      </c>
      <c r="F72" s="38">
        <v>2</v>
      </c>
      <c r="G72" s="78">
        <f t="shared" si="6"/>
        <v>0</v>
      </c>
      <c r="I72" s="110" t="s">
        <v>160</v>
      </c>
    </row>
    <row r="73" spans="1:9" ht="18" x14ac:dyDescent="0.25">
      <c r="A73" s="152" t="s">
        <v>109</v>
      </c>
      <c r="B73" s="111" t="s">
        <v>110</v>
      </c>
      <c r="C73" s="67">
        <v>500</v>
      </c>
      <c r="D73" s="77" t="s">
        <v>103</v>
      </c>
      <c r="E73" s="38">
        <v>1</v>
      </c>
      <c r="F73" s="38">
        <v>6</v>
      </c>
      <c r="G73" s="78">
        <f t="shared" si="6"/>
        <v>3000</v>
      </c>
      <c r="H73" s="71"/>
    </row>
    <row r="74" spans="1:9" ht="18" x14ac:dyDescent="0.25">
      <c r="A74" s="153"/>
      <c r="B74" s="111" t="s">
        <v>111</v>
      </c>
      <c r="C74" s="67">
        <v>500</v>
      </c>
      <c r="D74" s="77" t="s">
        <v>112</v>
      </c>
      <c r="E74" s="38">
        <v>1</v>
      </c>
      <c r="F74" s="38">
        <v>4</v>
      </c>
      <c r="G74" s="78">
        <f t="shared" si="6"/>
        <v>2000</v>
      </c>
      <c r="H74" s="71"/>
    </row>
    <row r="75" spans="1:9" ht="18" x14ac:dyDescent="0.25">
      <c r="A75" s="153"/>
      <c r="B75" s="111" t="s">
        <v>113</v>
      </c>
      <c r="C75" s="67">
        <v>500</v>
      </c>
      <c r="D75" s="77" t="s">
        <v>112</v>
      </c>
      <c r="E75" s="38">
        <v>1</v>
      </c>
      <c r="F75" s="38">
        <v>4</v>
      </c>
      <c r="G75" s="78">
        <f t="shared" si="6"/>
        <v>2000</v>
      </c>
      <c r="H75" s="71"/>
    </row>
    <row r="76" spans="1:9" ht="18" x14ac:dyDescent="0.25">
      <c r="A76" s="153"/>
      <c r="B76" s="111" t="s">
        <v>114</v>
      </c>
      <c r="C76" s="67">
        <v>400</v>
      </c>
      <c r="D76" s="77" t="s">
        <v>107</v>
      </c>
      <c r="E76" s="38">
        <v>1</v>
      </c>
      <c r="F76" s="38">
        <v>4</v>
      </c>
      <c r="G76" s="78">
        <f t="shared" si="6"/>
        <v>1600</v>
      </c>
      <c r="H76" s="71"/>
    </row>
    <row r="77" spans="1:9" ht="18" x14ac:dyDescent="0.25">
      <c r="A77" s="153"/>
      <c r="B77" s="111" t="s">
        <v>115</v>
      </c>
      <c r="C77" s="67">
        <v>200</v>
      </c>
      <c r="D77" s="77" t="s">
        <v>116</v>
      </c>
      <c r="E77" s="38">
        <v>1</v>
      </c>
      <c r="F77" s="38">
        <v>6</v>
      </c>
      <c r="G77" s="78">
        <f t="shared" si="6"/>
        <v>1200</v>
      </c>
      <c r="H77" s="71"/>
    </row>
    <row r="78" spans="1:9" ht="18" x14ac:dyDescent="0.25">
      <c r="A78" s="153"/>
      <c r="B78" s="111" t="s">
        <v>117</v>
      </c>
      <c r="C78" s="67">
        <v>2000</v>
      </c>
      <c r="D78" s="77" t="s">
        <v>103</v>
      </c>
      <c r="E78" s="38">
        <v>1</v>
      </c>
      <c r="F78" s="38">
        <v>1</v>
      </c>
      <c r="G78" s="78">
        <f t="shared" si="6"/>
        <v>2000</v>
      </c>
      <c r="H78" s="71"/>
    </row>
    <row r="79" spans="1:9" ht="18" x14ac:dyDescent="0.25">
      <c r="A79" s="153"/>
      <c r="B79" s="111" t="s">
        <v>118</v>
      </c>
      <c r="C79" s="67">
        <v>500</v>
      </c>
      <c r="D79" s="77" t="s">
        <v>103</v>
      </c>
      <c r="E79" s="38">
        <v>1</v>
      </c>
      <c r="F79" s="38">
        <v>1</v>
      </c>
      <c r="G79" s="78">
        <f>C79*E79*F79</f>
        <v>500</v>
      </c>
      <c r="H79" s="71"/>
    </row>
    <row r="80" spans="1:9" ht="18" x14ac:dyDescent="0.25">
      <c r="A80" s="153"/>
      <c r="B80" s="111" t="s">
        <v>119</v>
      </c>
      <c r="C80" s="67">
        <v>40</v>
      </c>
      <c r="D80" s="77" t="s">
        <v>103</v>
      </c>
      <c r="E80" s="38">
        <v>1</v>
      </c>
      <c r="F80" s="38">
        <v>6</v>
      </c>
      <c r="G80" s="78">
        <f>C80*E80*F80</f>
        <v>240</v>
      </c>
      <c r="H80" s="71"/>
    </row>
    <row r="81" spans="1:9" ht="18" x14ac:dyDescent="0.25">
      <c r="A81" s="154"/>
      <c r="B81" s="111" t="s">
        <v>120</v>
      </c>
      <c r="C81" s="67">
        <v>500</v>
      </c>
      <c r="D81" s="77" t="s">
        <v>103</v>
      </c>
      <c r="E81" s="38">
        <v>1</v>
      </c>
      <c r="F81" s="38">
        <v>4</v>
      </c>
      <c r="G81" s="78">
        <f>C81*E81*F81</f>
        <v>2000</v>
      </c>
      <c r="H81" s="71"/>
    </row>
    <row r="82" spans="1:9" ht="18" x14ac:dyDescent="0.25">
      <c r="A82" s="151" t="s">
        <v>121</v>
      </c>
      <c r="B82" s="111" t="s">
        <v>122</v>
      </c>
      <c r="C82" s="67">
        <v>120</v>
      </c>
      <c r="D82" s="77" t="s">
        <v>112</v>
      </c>
      <c r="E82" s="38">
        <v>1</v>
      </c>
      <c r="F82" s="38">
        <v>8</v>
      </c>
      <c r="G82" s="78">
        <f t="shared" si="6"/>
        <v>960</v>
      </c>
      <c r="H82" s="71"/>
    </row>
    <row r="83" spans="1:9" ht="18" x14ac:dyDescent="0.25">
      <c r="A83" s="151"/>
      <c r="B83" s="111" t="s">
        <v>123</v>
      </c>
      <c r="C83" s="67">
        <v>120</v>
      </c>
      <c r="D83" s="77" t="s">
        <v>112</v>
      </c>
      <c r="E83" s="38">
        <v>1</v>
      </c>
      <c r="F83" s="38">
        <v>8</v>
      </c>
      <c r="G83" s="78">
        <f t="shared" si="6"/>
        <v>960</v>
      </c>
      <c r="H83" s="71"/>
    </row>
    <row r="84" spans="1:9" ht="18" x14ac:dyDescent="0.25">
      <c r="A84" s="151"/>
      <c r="B84" s="111" t="s">
        <v>124</v>
      </c>
      <c r="C84" s="67">
        <v>200</v>
      </c>
      <c r="D84" s="77" t="s">
        <v>112</v>
      </c>
      <c r="E84" s="38">
        <v>1</v>
      </c>
      <c r="F84" s="38">
        <v>18</v>
      </c>
      <c r="G84" s="78">
        <f t="shared" si="6"/>
        <v>3600</v>
      </c>
      <c r="H84" s="71"/>
    </row>
    <row r="85" spans="1:9" ht="18" x14ac:dyDescent="0.25">
      <c r="A85" s="151"/>
      <c r="B85" s="111" t="s">
        <v>125</v>
      </c>
      <c r="C85" s="67">
        <v>100</v>
      </c>
      <c r="D85" s="77" t="s">
        <v>126</v>
      </c>
      <c r="E85" s="38">
        <v>1</v>
      </c>
      <c r="F85" s="38">
        <v>60</v>
      </c>
      <c r="G85" s="78">
        <f t="shared" si="6"/>
        <v>6000</v>
      </c>
      <c r="H85" s="71"/>
    </row>
    <row r="86" spans="1:9" ht="18" x14ac:dyDescent="0.25">
      <c r="A86" s="151"/>
      <c r="B86" s="111" t="s">
        <v>127</v>
      </c>
      <c r="C86" s="67">
        <v>2000</v>
      </c>
      <c r="D86" s="77" t="s">
        <v>107</v>
      </c>
      <c r="E86" s="38">
        <v>1</v>
      </c>
      <c r="F86" s="38">
        <v>1</v>
      </c>
      <c r="G86" s="78">
        <f t="shared" si="6"/>
        <v>2000</v>
      </c>
      <c r="H86" s="71"/>
    </row>
    <row r="87" spans="1:9" ht="17.399999999999999" customHeight="1" x14ac:dyDescent="0.25">
      <c r="A87" s="155" t="s">
        <v>128</v>
      </c>
      <c r="B87" s="79" t="s">
        <v>129</v>
      </c>
      <c r="C87" s="35">
        <v>300</v>
      </c>
      <c r="D87" s="77" t="s">
        <v>130</v>
      </c>
      <c r="E87" s="38">
        <v>1</v>
      </c>
      <c r="F87" s="38">
        <v>1</v>
      </c>
      <c r="G87" s="78">
        <f>C87*E87*F87</f>
        <v>300</v>
      </c>
      <c r="H87" s="71"/>
    </row>
    <row r="88" spans="1:9" ht="18" x14ac:dyDescent="0.25">
      <c r="A88" s="156"/>
      <c r="B88" s="76" t="s">
        <v>131</v>
      </c>
      <c r="C88" s="35">
        <v>100</v>
      </c>
      <c r="D88" s="77" t="s">
        <v>132</v>
      </c>
      <c r="E88" s="38">
        <v>6</v>
      </c>
      <c r="F88" s="38">
        <v>1</v>
      </c>
      <c r="G88" s="78">
        <f>C88*E88*F88</f>
        <v>600</v>
      </c>
      <c r="H88" s="71"/>
    </row>
    <row r="89" spans="1:9" ht="18" x14ac:dyDescent="0.25">
      <c r="A89" s="156"/>
      <c r="B89" s="76" t="s">
        <v>133</v>
      </c>
      <c r="C89" s="35">
        <v>60</v>
      </c>
      <c r="D89" s="77" t="s">
        <v>134</v>
      </c>
      <c r="E89" s="38">
        <v>17</v>
      </c>
      <c r="F89" s="38">
        <v>1</v>
      </c>
      <c r="G89" s="78">
        <f>C89*E89*F89</f>
        <v>1020</v>
      </c>
      <c r="H89" s="71"/>
    </row>
    <row r="90" spans="1:9" ht="18" x14ac:dyDescent="0.25">
      <c r="A90" s="156"/>
      <c r="B90" s="80" t="s">
        <v>177</v>
      </c>
      <c r="C90" s="35">
        <v>135</v>
      </c>
      <c r="D90" s="77" t="s">
        <v>97</v>
      </c>
      <c r="E90" s="38">
        <v>15</v>
      </c>
      <c r="F90" s="38">
        <v>1</v>
      </c>
      <c r="G90" s="78">
        <f t="shared" ref="G90:G98" si="7">C90*E90*F90</f>
        <v>2025</v>
      </c>
      <c r="I90" s="110" t="s">
        <v>178</v>
      </c>
    </row>
    <row r="91" spans="1:9" ht="18" x14ac:dyDescent="0.25">
      <c r="A91" s="156"/>
      <c r="B91" s="80" t="s">
        <v>161</v>
      </c>
      <c r="C91" s="35">
        <v>20</v>
      </c>
      <c r="D91" s="77" t="s">
        <v>167</v>
      </c>
      <c r="E91" s="38">
        <v>4</v>
      </c>
      <c r="F91" s="38">
        <v>1</v>
      </c>
      <c r="G91" s="78">
        <f t="shared" si="7"/>
        <v>80</v>
      </c>
      <c r="H91" s="71"/>
    </row>
    <row r="92" spans="1:9" ht="18" x14ac:dyDescent="0.25">
      <c r="A92" s="156"/>
      <c r="B92" s="80" t="s">
        <v>162</v>
      </c>
      <c r="C92" s="35">
        <v>10</v>
      </c>
      <c r="D92" s="77" t="s">
        <v>168</v>
      </c>
      <c r="E92" s="38">
        <v>100</v>
      </c>
      <c r="F92" s="38">
        <v>1</v>
      </c>
      <c r="G92" s="78">
        <f t="shared" si="7"/>
        <v>1000</v>
      </c>
      <c r="H92" s="71"/>
    </row>
    <row r="93" spans="1:9" ht="18" x14ac:dyDescent="0.25">
      <c r="A93" s="156"/>
      <c r="B93" s="80" t="s">
        <v>164</v>
      </c>
      <c r="C93" s="35">
        <v>5</v>
      </c>
      <c r="D93" s="77" t="s">
        <v>168</v>
      </c>
      <c r="E93" s="38">
        <v>120</v>
      </c>
      <c r="F93" s="38">
        <v>1</v>
      </c>
      <c r="G93" s="78">
        <f t="shared" si="7"/>
        <v>600</v>
      </c>
      <c r="H93" s="71"/>
    </row>
    <row r="94" spans="1:9" ht="18" x14ac:dyDescent="0.25">
      <c r="A94" s="156"/>
      <c r="B94" s="80" t="s">
        <v>165</v>
      </c>
      <c r="C94" s="35">
        <v>100</v>
      </c>
      <c r="D94" s="77" t="s">
        <v>169</v>
      </c>
      <c r="E94" s="38">
        <v>1</v>
      </c>
      <c r="F94" s="38">
        <v>1</v>
      </c>
      <c r="G94" s="78">
        <f t="shared" si="7"/>
        <v>100</v>
      </c>
      <c r="I94" s="110" t="s">
        <v>170</v>
      </c>
    </row>
    <row r="95" spans="1:9" ht="18" x14ac:dyDescent="0.25">
      <c r="A95" s="156"/>
      <c r="B95" s="80" t="s">
        <v>163</v>
      </c>
      <c r="C95" s="35">
        <v>10</v>
      </c>
      <c r="D95" s="77" t="s">
        <v>166</v>
      </c>
      <c r="E95" s="38">
        <v>4</v>
      </c>
      <c r="F95" s="38">
        <v>1</v>
      </c>
      <c r="G95" s="78">
        <f t="shared" si="7"/>
        <v>40</v>
      </c>
      <c r="I95" s="110" t="s">
        <v>171</v>
      </c>
    </row>
    <row r="96" spans="1:9" ht="18" x14ac:dyDescent="0.25">
      <c r="A96" s="156"/>
      <c r="B96" s="80" t="s">
        <v>135</v>
      </c>
      <c r="C96" s="35">
        <v>260</v>
      </c>
      <c r="D96" s="77" t="s">
        <v>116</v>
      </c>
      <c r="E96" s="38">
        <v>10</v>
      </c>
      <c r="F96" s="38">
        <v>1</v>
      </c>
      <c r="G96" s="78">
        <f t="shared" si="7"/>
        <v>2600</v>
      </c>
      <c r="H96" s="71"/>
    </row>
    <row r="97" spans="1:9" ht="18" x14ac:dyDescent="0.25">
      <c r="A97" s="156"/>
      <c r="B97" s="80" t="s">
        <v>136</v>
      </c>
      <c r="C97" s="35">
        <v>10</v>
      </c>
      <c r="D97" s="77" t="s">
        <v>116</v>
      </c>
      <c r="E97" s="38">
        <v>150</v>
      </c>
      <c r="F97" s="38">
        <v>1</v>
      </c>
      <c r="G97" s="78">
        <f>C97*E97*F97</f>
        <v>1500</v>
      </c>
      <c r="H97" s="71"/>
    </row>
    <row r="98" spans="1:9" ht="18" x14ac:dyDescent="0.25">
      <c r="A98" s="156"/>
      <c r="B98" s="80" t="s">
        <v>137</v>
      </c>
      <c r="C98" s="35">
        <v>100</v>
      </c>
      <c r="D98" s="77" t="s">
        <v>116</v>
      </c>
      <c r="E98" s="38">
        <v>20</v>
      </c>
      <c r="F98" s="38">
        <v>1</v>
      </c>
      <c r="G98" s="78">
        <f t="shared" si="7"/>
        <v>2000</v>
      </c>
      <c r="H98" s="71"/>
    </row>
    <row r="99" spans="1:9" ht="105.6" x14ac:dyDescent="0.25">
      <c r="A99" s="29" t="s">
        <v>138</v>
      </c>
      <c r="B99" s="81" t="s">
        <v>139</v>
      </c>
      <c r="C99" s="157">
        <f>SUM(B9+B20+B27+B35+B47+B49+B51+B64)-G62</f>
        <v>387335</v>
      </c>
      <c r="D99" s="158"/>
      <c r="E99" s="158"/>
      <c r="F99" s="158"/>
      <c r="G99" s="159"/>
      <c r="H99" s="82"/>
    </row>
    <row r="100" spans="1:9" ht="20.399999999999999" x14ac:dyDescent="0.25">
      <c r="A100" s="59" t="s">
        <v>140</v>
      </c>
      <c r="B100" s="83">
        <v>0.08</v>
      </c>
      <c r="C100" s="160">
        <f>C99*B100</f>
        <v>30986.799999999999</v>
      </c>
      <c r="D100" s="161"/>
      <c r="E100" s="161"/>
      <c r="F100" s="161"/>
      <c r="G100" s="162"/>
      <c r="H100" s="84"/>
    </row>
    <row r="101" spans="1:9" ht="17.399999999999999" x14ac:dyDescent="0.25">
      <c r="A101" s="64" t="s">
        <v>141</v>
      </c>
      <c r="B101" s="158">
        <f>C99+C100</f>
        <v>418321.8</v>
      </c>
      <c r="C101" s="163">
        <f>C99*C100</f>
        <v>12002272178</v>
      </c>
      <c r="D101" s="163"/>
      <c r="E101" s="163"/>
      <c r="F101" s="163"/>
      <c r="G101" s="164"/>
      <c r="H101" s="85"/>
    </row>
    <row r="102" spans="1:9" ht="35.4" x14ac:dyDescent="0.25">
      <c r="A102" s="29" t="s">
        <v>142</v>
      </c>
      <c r="B102" s="30">
        <f>SUM(G103:G105)</f>
        <v>0</v>
      </c>
      <c r="C102" s="126" t="s">
        <v>16</v>
      </c>
      <c r="D102" s="127"/>
      <c r="E102" s="31" t="s">
        <v>66</v>
      </c>
      <c r="F102" s="32" t="s">
        <v>40</v>
      </c>
      <c r="G102" s="33"/>
      <c r="H102" s="34"/>
    </row>
    <row r="103" spans="1:9" ht="34.799999999999997" x14ac:dyDescent="0.25">
      <c r="A103" s="59" t="s">
        <v>143</v>
      </c>
      <c r="B103" s="77" t="s">
        <v>144</v>
      </c>
      <c r="C103" s="49"/>
      <c r="D103" s="22" t="s">
        <v>145</v>
      </c>
      <c r="E103" s="37"/>
      <c r="F103" s="38"/>
      <c r="G103" s="25">
        <f>C103*E103*F103</f>
        <v>0</v>
      </c>
      <c r="H103" s="50"/>
    </row>
    <row r="104" spans="1:9" ht="18.600000000000001" x14ac:dyDescent="0.25">
      <c r="A104" s="86" t="s">
        <v>146</v>
      </c>
      <c r="B104" s="77"/>
      <c r="C104" s="49"/>
      <c r="D104" s="22" t="s">
        <v>145</v>
      </c>
      <c r="E104" s="37"/>
      <c r="F104" s="38"/>
      <c r="G104" s="25">
        <f>C104*E104*F104</f>
        <v>0</v>
      </c>
      <c r="H104" s="50"/>
    </row>
    <row r="105" spans="1:9" ht="18.600000000000001" x14ac:dyDescent="0.25">
      <c r="A105" s="86" t="s">
        <v>147</v>
      </c>
      <c r="B105" s="77"/>
      <c r="C105" s="49"/>
      <c r="D105" s="22" t="s">
        <v>145</v>
      </c>
      <c r="E105" s="37"/>
      <c r="F105" s="38"/>
      <c r="G105" s="25">
        <f>C105*E105*F105</f>
        <v>0</v>
      </c>
      <c r="H105" s="50"/>
      <c r="I105" s="87"/>
    </row>
    <row r="106" spans="1:9" ht="34.799999999999997" x14ac:dyDescent="0.25">
      <c r="A106" s="64" t="s">
        <v>148</v>
      </c>
      <c r="B106" s="30">
        <f>SUM(G107:G108)</f>
        <v>0</v>
      </c>
      <c r="C106" s="165" t="s">
        <v>149</v>
      </c>
      <c r="D106" s="127"/>
      <c r="E106" s="88" t="s">
        <v>150</v>
      </c>
      <c r="F106" s="89" t="s">
        <v>151</v>
      </c>
      <c r="G106" s="90"/>
      <c r="H106" s="91"/>
    </row>
    <row r="107" spans="1:9" ht="18.600000000000001" x14ac:dyDescent="0.25">
      <c r="A107" s="59" t="s">
        <v>148</v>
      </c>
      <c r="B107" s="92"/>
      <c r="C107" s="49"/>
      <c r="D107" s="22" t="s">
        <v>42</v>
      </c>
      <c r="E107" s="38"/>
      <c r="F107" s="38"/>
      <c r="G107" s="70">
        <f>C107*E107*F107</f>
        <v>0</v>
      </c>
      <c r="H107" s="71"/>
    </row>
    <row r="108" spans="1:9" ht="18.600000000000001" x14ac:dyDescent="0.25">
      <c r="A108" s="93" t="s">
        <v>152</v>
      </c>
      <c r="B108" s="94"/>
      <c r="C108" s="95"/>
      <c r="D108" s="96" t="s">
        <v>42</v>
      </c>
      <c r="E108" s="38"/>
      <c r="F108" s="38"/>
      <c r="G108" s="97">
        <f>G107*C108</f>
        <v>0</v>
      </c>
      <c r="H108" s="71"/>
    </row>
    <row r="109" spans="1:9" ht="54" x14ac:dyDescent="0.25">
      <c r="A109" s="29" t="s">
        <v>153</v>
      </c>
      <c r="B109" s="98" t="s">
        <v>154</v>
      </c>
      <c r="C109" s="166">
        <f>B101+B102+G62+B106</f>
        <v>426321.8</v>
      </c>
      <c r="D109" s="167"/>
      <c r="E109" s="168"/>
      <c r="F109" s="168"/>
      <c r="G109" s="169"/>
      <c r="H109" s="85"/>
    </row>
    <row r="110" spans="1:9" ht="18.600000000000001" x14ac:dyDescent="0.25">
      <c r="A110" s="29" t="s">
        <v>155</v>
      </c>
      <c r="B110" s="99">
        <v>6.7199999999999996E-2</v>
      </c>
      <c r="C110" s="170">
        <f>C109*B110</f>
        <v>28648.824959999998</v>
      </c>
      <c r="D110" s="171"/>
      <c r="E110" s="171"/>
      <c r="F110" s="171"/>
      <c r="G110" s="172"/>
      <c r="H110" s="100"/>
    </row>
    <row r="111" spans="1:9" ht="18" x14ac:dyDescent="0.25">
      <c r="A111" s="64" t="s">
        <v>156</v>
      </c>
      <c r="B111" s="101"/>
      <c r="C111" s="102">
        <f>C109+C110</f>
        <v>454970.62495999999</v>
      </c>
      <c r="D111" s="103"/>
      <c r="E111" s="103"/>
      <c r="F111" s="103"/>
      <c r="G111" s="104"/>
      <c r="H111" s="100"/>
    </row>
    <row r="112" spans="1:9" ht="34.799999999999997" x14ac:dyDescent="0.25">
      <c r="A112" s="59" t="s">
        <v>157</v>
      </c>
      <c r="B112" s="55"/>
      <c r="C112" s="173">
        <v>160</v>
      </c>
      <c r="D112" s="174"/>
      <c r="E112" s="174"/>
      <c r="F112" s="174"/>
      <c r="G112" s="175"/>
      <c r="H112" s="105"/>
    </row>
    <row r="113" spans="1:8" ht="36" thickBot="1" x14ac:dyDescent="0.3">
      <c r="A113" s="106" t="s">
        <v>158</v>
      </c>
      <c r="B113" s="107"/>
      <c r="C113" s="176">
        <f>C111/C112</f>
        <v>2843.5664059999999</v>
      </c>
      <c r="D113" s="177"/>
      <c r="E113" s="177"/>
      <c r="F113" s="177"/>
      <c r="G113" s="178"/>
      <c r="H113" s="100"/>
    </row>
  </sheetData>
  <protectedRanges>
    <protectedRange sqref="D3 B3" name="Area 1"/>
    <protectedRange sqref="B103:F105 B113:F113 C48:F48 A50 C50:F50 C29 D28:D29 C30:D34" name="Area 7_2"/>
    <protectedRange sqref="B108:C108 B112:F112 B63 A111 C99:F101 D63:F63 B61:E62 B60:C60 E60 E108:F108 A100:A101 B99 G60:H63" name="Area 6_2"/>
    <protectedRange sqref="A112:F112 A50 I102:I104 C50:F50 A61:A62 E108:H108 D61:D62 A108:C108 I50:J50 G29:I34 C29 C30:D34 D28:D29 G28 J102:J105" name="Area 5_2"/>
    <protectedRange sqref="I105" name="Area 5_2_1"/>
    <protectedRange sqref="D52:D59" name="Area 6_2_3"/>
    <protectedRange sqref="D52:D59" name="Area 5_2_2"/>
    <protectedRange sqref="E52:F59 C52:C59" name="Area 6_2_3_1"/>
    <protectedRange sqref="B52:B59" name="Area 6_2_1_1"/>
    <protectedRange sqref="I94:I95 G65:G98 I90 H96:H98 I72 H91:H93 H65:H71 H73:H89" name="Area 6_2_4"/>
    <protectedRange sqref="B48" name="Area 7_2_1"/>
  </protectedRanges>
  <mergeCells count="35">
    <mergeCell ref="C106:D106"/>
    <mergeCell ref="C109:G109"/>
    <mergeCell ref="C110:G110"/>
    <mergeCell ref="C112:G112"/>
    <mergeCell ref="C113:G113"/>
    <mergeCell ref="C102:D102"/>
    <mergeCell ref="C51:D51"/>
    <mergeCell ref="A52:A59"/>
    <mergeCell ref="A60:A62"/>
    <mergeCell ref="C64:D64"/>
    <mergeCell ref="A65:A72"/>
    <mergeCell ref="A73:A81"/>
    <mergeCell ref="A82:A86"/>
    <mergeCell ref="A87:A98"/>
    <mergeCell ref="C99:G99"/>
    <mergeCell ref="C100:G100"/>
    <mergeCell ref="B101:G101"/>
    <mergeCell ref="C49:D49"/>
    <mergeCell ref="B7:G7"/>
    <mergeCell ref="A8:G8"/>
    <mergeCell ref="C9:D9"/>
    <mergeCell ref="A10:A19"/>
    <mergeCell ref="C20:D20"/>
    <mergeCell ref="A21:A26"/>
    <mergeCell ref="C27:D27"/>
    <mergeCell ref="A28:A34"/>
    <mergeCell ref="C35:D35"/>
    <mergeCell ref="A36:A46"/>
    <mergeCell ref="C47:D47"/>
    <mergeCell ref="B6:G6"/>
    <mergeCell ref="A1:G1"/>
    <mergeCell ref="B2:G2"/>
    <mergeCell ref="D3:G3"/>
    <mergeCell ref="D4:G4"/>
    <mergeCell ref="D5:G5"/>
  </mergeCells>
  <phoneticPr fontId="3" type="noConversion"/>
  <conditionalFormatting sqref="C29:C34">
    <cfRule type="cellIs" dxfId="1" priority="4" stopIfTrue="1" operator="greaterThan">
      <formula>500</formula>
    </cfRule>
  </conditionalFormatting>
  <conditionalFormatting sqref="C28">
    <cfRule type="cellIs" dxfId="0" priority="1" stopIfTrue="1" operator="greaterThan">
      <formula>500</formula>
    </cfRule>
  </conditionalFormatting>
  <dataValidations count="5">
    <dataValidation allowBlank="1" showInputMessage="1" showErrorMessage="1" prompt="Double click, entering into the linked cell of &quot;Debriefing Check List&quot; to input directly_x000a__x000a_双击进入&quot;描述清单&quot;的相应单元格进行输入" sqref="B2 B65537 B131073 B196609 B262145 B327681 B393217 B458753 B524289 B589825 B655361 B720897 B786433 B851969 B917505 B983041 B4:B5 B65539:B65540 B131075:B131076 B196611:B196612 B262147:B262148 B327683:B327684 B393219:B393220 B458755:B458756 B524291:B524292 B589827:B589828 B655363:B655364 B720899:B720900 B786435:B786436 B851971:B851972 B917507:B917508 B983043:B983044 D4:D5 D65539:D65540 D131075:D131076 D196611:D196612 D262147:D262148 D327683:D327684 D393219:D393220 D458755:D458756 D524291:D524292 D589827:D589828 D655363:D655364 D720899:D720900 D786435:D786436 D851971:D851972 D917507:D917508 D983043:D983044" xr:uid="{DF96C4CE-4457-471D-8B5F-89C6AD349E7C}"/>
    <dataValidation imeMode="off" operator="lessThanOrEqual" allowBlank="1" showInputMessage="1" showErrorMessage="1" errorTitle="录入有误" error="1.请按照格式录入_x000a_2.报价日期需要早于活动日期" promptTitle="请录入日期" prompt="格式如: 2010-7-1" sqref="D3:H3 D65538:H65538 D131074:H131074 D196610:H196610 D262146:H262146 D327682:H327682 D393218:H393218 D458754:H458754 D524290:H524290 D589826:H589826 D655362:H655362 D720898:H720898 D786434:H786434 D851970:H851970 D917506:H917506 D983042:H983042" xr:uid="{4DF87C3F-609C-4743-B427-77762BC5624A}"/>
    <dataValidation allowBlank="1" showInputMessage="1" showErrorMessage="1" promptTitle="不需要录入" prompt="_x000a_表格自动运算" sqref="B7 B65542 B131078 B196614 B262150 B327686 B393222 B458758 B524294 B589830 B655366 B720902 B786438 B851974 B917510 B983046" xr:uid="{5967F5FF-A9D3-462B-BEAE-ACDEDB53C3E3}"/>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51 A65588 A131124 A196660 A262196 A327732 A393268 A458804 A524340 A589876 A655412 A720948 A786484 A852020 A917556 A983092 A106:A107 A65642:A65643 A131178:A131179 A196714:A196715 A262250:A262251 A327786:A327787 A393322:A393323 A458858:A458859 A524394:A524395 A589930:A589931 A655466:A655467 A721002:A721003 A786538:A786539 A852074:A852075 A917610:A917611 A983146:A983147 A109:A110 A65645:A65646 A131181:A131182 A196717:A196718 A262253:A262254 A327789:A327790 A393325:A393326 A458861:A458862 A524397:A524398 A589933:A589934 A655469:A655470 A721005:A721006 A786541:A786542 A852077:A852078 A917613:A917614 A983149:A983150 A99 A65635 A131171 A196707 A262243 A327779 A393315 A458851 A524387 A589923 A655459 A720995 A786531 A852067 A917603 A983139 A64:A77 A65602:A65615 A131138:A131151 A196674:A196687 A262210:A262223 A327746:A327759 A393282:A393295 A458818:A458831 A524354:A524367 A589890:A589903 A655426:A655439 A720962:A720975 A786498:A786511 A852034:A852047 A917570:A917583 A983106:A983119 A82:A86 A65620:A65625 A131156:A131161 A196692:A196697 A262228:A262233 A327764:A327769 A393300:A393305 A458836:A458841 A524372:A524377 A589908:A589913 A655444:A655449 A720980:A720985 A786516:A786521 A852052:A852057 A917588:A917593 A983124:A983129 A87:B87 A65626:B65626 A131162:B131162 A196698:B196698 A262234:B262234 A327770:B327770 A393306:B393306 A458842:B458842 A524378:B524378 A589914:B589914 A655450:B655450 A720986:B720986 A786522:B786522 A852058:B852058 A917594:B917594 A983130:B983130" xr:uid="{0C8650C9-3708-4EC5-8341-8E5909E05450}"/>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60 A65598 A131134 A196670 A262206 A327742 A393278 A458814 A524350 A589886 A655422 A720958 A786494 A852030 A917566 A983102 A113 A65649 A131185 A196721 A262257 A327793 A393329 A458865 A524401 A589937 A655473 A721009 A786545 A852081 A917617 A983153" xr:uid="{9503AAE4-C659-4909-8B21-A7979A4D15D6}"/>
  </dataValidations>
  <printOptions horizontalCentered="1" verticalCentered="1"/>
  <pageMargins left="0.16" right="0.16" top="0.75" bottom="0.75" header="0.31" footer="0.31"/>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2021年康乐保商务部经销商大会</vt:lpstr>
      <vt:lpstr>'2021年康乐保商务部经销商大会'!Print_Area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耿吴茜</dc:creator>
  <cp:lastModifiedBy>耿吴茜</cp:lastModifiedBy>
  <cp:lastPrinted>2021-03-22T08:59:28Z</cp:lastPrinted>
  <dcterms:created xsi:type="dcterms:W3CDTF">2021-03-05T08:25:14Z</dcterms:created>
  <dcterms:modified xsi:type="dcterms:W3CDTF">2021-03-22T08:59:35Z</dcterms:modified>
</cp:coreProperties>
</file>