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86134\Desktop\别克Q4区域会\"/>
    </mc:Choice>
  </mc:AlternateContent>
  <xr:revisionPtr revIDLastSave="0" documentId="13_ncr:1_{7FF580CA-2284-4970-AEC7-DE7F8F1C8F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预算单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3" l="1"/>
  <c r="G6" i="3" l="1"/>
  <c r="G22" i="3" l="1"/>
  <c r="G23" i="3"/>
  <c r="G19" i="3"/>
  <c r="G20" i="3"/>
  <c r="G14" i="3"/>
  <c r="G31" i="3"/>
  <c r="G32" i="3" s="1"/>
  <c r="G27" i="3"/>
  <c r="G28" i="3"/>
  <c r="G29" i="3"/>
  <c r="G21" i="3"/>
  <c r="G24" i="3"/>
  <c r="G7" i="3"/>
  <c r="G8" i="3"/>
  <c r="G9" i="3"/>
  <c r="G10" i="3"/>
  <c r="G11" i="3"/>
  <c r="G12" i="3"/>
  <c r="G13" i="3"/>
  <c r="G16" i="3"/>
  <c r="G17" i="3"/>
  <c r="G26" i="3"/>
  <c r="G30" i="3" l="1"/>
  <c r="G25" i="3"/>
  <c r="G18" i="3"/>
  <c r="G33" i="3" l="1"/>
  <c r="G34" i="3" s="1"/>
  <c r="G35" i="3" l="1"/>
  <c r="G36" i="3" s="1"/>
</calcChain>
</file>

<file path=xl/sharedStrings.xml><?xml version="1.0" encoding="utf-8"?>
<sst xmlns="http://schemas.openxmlformats.org/spreadsheetml/2006/main" count="71" uniqueCount="67">
  <si>
    <t xml:space="preserve">VENUE:                  </t>
  </si>
  <si>
    <t xml:space="preserve">Number of person:       </t>
  </si>
  <si>
    <t>内容</t>
  </si>
  <si>
    <t>规格</t>
  </si>
  <si>
    <t>次数</t>
  </si>
  <si>
    <t>数量</t>
  </si>
  <si>
    <t>单价</t>
  </si>
  <si>
    <t>费用</t>
  </si>
  <si>
    <t>会场费用及物料费用</t>
  </si>
  <si>
    <t>主会场LED及音响设备</t>
  </si>
  <si>
    <t>背景板</t>
  </si>
  <si>
    <t>讲台贴</t>
  </si>
  <si>
    <t>指示牌</t>
  </si>
  <si>
    <t>舞台地毯</t>
  </si>
  <si>
    <t>胸牌</t>
  </si>
  <si>
    <t>尺寸9×13cm，加挂绳</t>
    <phoneticPr fontId="3" type="noConversion"/>
  </si>
  <si>
    <t>餐券</t>
  </si>
  <si>
    <t>延展设计费用</t>
  </si>
  <si>
    <t>次</t>
  </si>
  <si>
    <t>搭建人工以及运输费用</t>
  </si>
  <si>
    <t>小计</t>
  </si>
  <si>
    <t>用餐</t>
  </si>
  <si>
    <t>第二天自助午餐</t>
  </si>
  <si>
    <t>自助午餐，按照酒店常规自助餐标准</t>
  </si>
  <si>
    <t>第二天圆桌晚宴</t>
  </si>
  <si>
    <t>茶歇</t>
    <phoneticPr fontId="3" type="noConversion"/>
  </si>
  <si>
    <t>晚宴红酒</t>
    <phoneticPr fontId="3" type="noConversion"/>
  </si>
  <si>
    <t>晚宴啤酒</t>
    <phoneticPr fontId="3" type="noConversion"/>
  </si>
  <si>
    <t>VIP房间物品</t>
    <phoneticPr fontId="3" type="noConversion"/>
  </si>
  <si>
    <t>工作人员</t>
  </si>
  <si>
    <t>往返交通</t>
  </si>
  <si>
    <t>住宿(2人一间)</t>
  </si>
  <si>
    <t>其他</t>
  </si>
  <si>
    <t>摄影</t>
  </si>
  <si>
    <t>总计</t>
  </si>
  <si>
    <t>KT版，三面包台</t>
    <phoneticPr fontId="3" type="noConversion"/>
  </si>
  <si>
    <t>快递</t>
    <phoneticPr fontId="3" type="noConversion"/>
  </si>
  <si>
    <t>尺寸6×8cm，赠送</t>
    <phoneticPr fontId="3" type="noConversion"/>
  </si>
  <si>
    <t>工作人员费用</t>
    <phoneticPr fontId="3" type="noConversion"/>
  </si>
  <si>
    <t>2022年别克7区Q3区域会议</t>
    <phoneticPr fontId="3" type="noConversion"/>
  </si>
  <si>
    <t>含税合计（VAT6%）</t>
    <phoneticPr fontId="3" type="noConversion"/>
  </si>
  <si>
    <t>麦标套</t>
    <phoneticPr fontId="3" type="noConversion"/>
  </si>
  <si>
    <t>亚克力</t>
    <phoneticPr fontId="3" type="noConversion"/>
  </si>
  <si>
    <t>青岛黄岛泰成喜来登</t>
    <phoneticPr fontId="3" type="noConversion"/>
  </si>
  <si>
    <t>3F凌海大宴会1200平，课桌式，全天8小时</t>
    <phoneticPr fontId="3" type="noConversion"/>
  </si>
  <si>
    <t>10人一桌</t>
    <phoneticPr fontId="3" type="noConversion"/>
  </si>
  <si>
    <t>食品+零食+茶叶预估</t>
    <phoneticPr fontId="3" type="noConversion"/>
  </si>
  <si>
    <t>制作物快递预估</t>
    <phoneticPr fontId="3" type="noConversion"/>
  </si>
  <si>
    <t>灰色拉绒，按180平计算</t>
    <phoneticPr fontId="3" type="noConversion"/>
  </si>
  <si>
    <t>木结构指示牌双面</t>
    <phoneticPr fontId="3" type="noConversion"/>
  </si>
  <si>
    <t>接待台背景板单面，木结构裱写真，5M×3M</t>
    <phoneticPr fontId="3" type="noConversion"/>
  </si>
  <si>
    <t xml:space="preserve">服务费 </t>
    <phoneticPr fontId="3" type="noConversion"/>
  </si>
  <si>
    <r>
      <t>不含税合计（VAT6%）</t>
    </r>
    <r>
      <rPr>
        <b/>
        <sz val="10"/>
        <color rgb="FFC00000"/>
        <rFont val="微软雅黑"/>
        <family val="2"/>
        <charset val="134"/>
      </rPr>
      <t>PO金额305000（不含税）</t>
    </r>
    <phoneticPr fontId="3" type="noConversion"/>
  </si>
  <si>
    <t>预估3万（曲阜买一赠一16箱一共1.8万，本次优惠已结束）</t>
    <phoneticPr fontId="3" type="noConversion"/>
  </si>
  <si>
    <t>主会场LED P3，18*5=90平预估及音响设备（含V3+S3处理器、光纤电缆、小线阵4个全频+2个返送+2个低音、音响控台师等）</t>
    <phoneticPr fontId="3" type="noConversion"/>
  </si>
  <si>
    <t>预估250人一次</t>
    <phoneticPr fontId="3" type="noConversion"/>
  </si>
  <si>
    <t>单双同价  450含早</t>
    <phoneticPr fontId="3" type="noConversion"/>
  </si>
  <si>
    <t>第一天全天报道，2.13</t>
    <phoneticPr fontId="3" type="noConversion"/>
  </si>
  <si>
    <t>第二天上午全员会，2.14</t>
    <phoneticPr fontId="3" type="noConversion"/>
  </si>
  <si>
    <t>3人北京往返青岛</t>
    <phoneticPr fontId="3" type="noConversion"/>
  </si>
  <si>
    <t>12日3人，13日5人，14日5人，15日2人</t>
    <phoneticPr fontId="3" type="noConversion"/>
  </si>
  <si>
    <t>现场5人共3间房，3晚</t>
    <phoneticPr fontId="3" type="noConversion"/>
  </si>
  <si>
    <t>本次如果预计150瓶要4.47万</t>
    <phoneticPr fontId="3" type="noConversion"/>
  </si>
  <si>
    <t>青岛啤酒 小金棕瓶63箱，196ml*24瓶，按每桌1.5箱预估</t>
    <phoneticPr fontId="3" type="noConversion"/>
  </si>
  <si>
    <t>4号全天，全天8小时会议跟拍3500 ，照片直播，超时4小时200*4=800</t>
    <phoneticPr fontId="3" type="noConversion"/>
  </si>
  <si>
    <t>手举牌</t>
    <phoneticPr fontId="3" type="noConversion"/>
  </si>
  <si>
    <t>KT板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</si>
</sst>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2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1"/>
      <color rgb="FFFF0000"/>
      <name val="等线"/>
      <family val="3"/>
      <charset val="134"/>
      <scheme val="minor"/>
    </font>
    <font>
      <b/>
      <sz val="10"/>
      <color rgb="FFC0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 applyBorder="0">
      <alignment vertical="center"/>
    </xf>
    <xf numFmtId="0" fontId="1" fillId="0" borderId="0" applyBorder="0">
      <alignment vertical="center"/>
    </xf>
  </cellStyleXfs>
  <cellXfs count="40">
    <xf numFmtId="0" fontId="0" fillId="0" borderId="0" xfId="0"/>
    <xf numFmtId="0" fontId="0" fillId="0" borderId="0" xfId="0" applyAlignment="1">
      <alignment vertical="center"/>
    </xf>
    <xf numFmtId="0" fontId="4" fillId="3" borderId="1" xfId="2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176" fontId="6" fillId="3" borderId="1" xfId="2" applyNumberFormat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vertical="center" wrapText="1"/>
    </xf>
    <xf numFmtId="176" fontId="4" fillId="3" borderId="1" xfId="2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3" borderId="1" xfId="2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0" fontId="5" fillId="0" borderId="1" xfId="2" applyFont="1" applyBorder="1" applyAlignment="1">
      <alignment vertical="center" wrapText="1"/>
    </xf>
    <xf numFmtId="0" fontId="4" fillId="0" borderId="1" xfId="2" applyFont="1" applyBorder="1" applyAlignment="1">
      <alignment horizontal="left" vertical="center" wrapText="1"/>
    </xf>
    <xf numFmtId="176" fontId="4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5" fillId="3" borderId="2" xfId="2" applyFont="1" applyFill="1" applyBorder="1" applyAlignment="1">
      <alignment horizontal="center" vertical="center"/>
    </xf>
    <xf numFmtId="177" fontId="0" fillId="0" borderId="0" xfId="0" applyNumberFormat="1"/>
    <xf numFmtId="0" fontId="5" fillId="0" borderId="2" xfId="2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right" vertical="center"/>
    </xf>
    <xf numFmtId="0" fontId="6" fillId="3" borderId="1" xfId="2" applyFont="1" applyFill="1" applyBorder="1" applyAlignment="1">
      <alignment horizontal="center" vertical="center" wrapText="1"/>
    </xf>
  </cellXfs>
  <cellStyles count="3">
    <cellStyle name="常规" xfId="0" builtinId="0"/>
    <cellStyle name="常规 2" xfId="2" xr:uid="{EBE33109-AA57-4B55-BE5B-45D8AE050E52}"/>
    <cellStyle name="常规 4" xfId="1" xr:uid="{2B2AA9FD-1BB5-4EC5-B84D-3F5B85D479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86758-5F52-4BB3-BD9C-EBE131DE1465}">
  <dimension ref="A1:I36"/>
  <sheetViews>
    <sheetView tabSelected="1" workbookViewId="0">
      <selection activeCell="H15" sqref="H15"/>
    </sheetView>
  </sheetViews>
  <sheetFormatPr defaultRowHeight="13.8"/>
  <cols>
    <col min="1" max="1" width="10.44140625" customWidth="1"/>
    <col min="2" max="2" width="40.5546875" customWidth="1"/>
    <col min="3" max="3" width="50.33203125" customWidth="1"/>
    <col min="4" max="4" width="7.77734375" customWidth="1"/>
    <col min="5" max="6" width="7.21875" customWidth="1"/>
    <col min="7" max="7" width="12.5546875" customWidth="1"/>
    <col min="8" max="8" width="38" customWidth="1"/>
  </cols>
  <sheetData>
    <row r="1" spans="1:8" ht="17.399999999999999" customHeight="1">
      <c r="A1" s="37" t="s">
        <v>39</v>
      </c>
      <c r="B1" s="37"/>
      <c r="C1" s="37"/>
      <c r="D1" s="37"/>
      <c r="E1" s="37"/>
      <c r="F1" s="37"/>
      <c r="G1" s="37"/>
      <c r="H1" s="33"/>
    </row>
    <row r="2" spans="1:8" ht="15">
      <c r="A2" s="2" t="s">
        <v>0</v>
      </c>
      <c r="B2" s="7" t="s">
        <v>43</v>
      </c>
      <c r="C2" s="38"/>
      <c r="D2" s="38"/>
      <c r="E2" s="38"/>
      <c r="F2" s="38"/>
      <c r="G2" s="38"/>
      <c r="H2" s="33"/>
    </row>
    <row r="3" spans="1:8" ht="30">
      <c r="A3" s="3" t="s">
        <v>1</v>
      </c>
      <c r="B3" s="4">
        <v>420</v>
      </c>
      <c r="C3" s="38"/>
      <c r="D3" s="38"/>
      <c r="E3" s="38"/>
      <c r="F3" s="38"/>
      <c r="G3" s="38"/>
      <c r="H3" s="33"/>
    </row>
    <row r="4" spans="1:8" ht="15.6">
      <c r="A4" s="39" t="s">
        <v>2</v>
      </c>
      <c r="B4" s="39"/>
      <c r="C4" s="5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33"/>
    </row>
    <row r="5" spans="1:8" ht="15" customHeight="1">
      <c r="A5" s="30" t="s">
        <v>8</v>
      </c>
      <c r="B5" s="8" t="s">
        <v>57</v>
      </c>
      <c r="C5" s="13" t="s">
        <v>56</v>
      </c>
      <c r="D5" s="9"/>
      <c r="E5" s="9"/>
      <c r="F5" s="10">
        <v>450</v>
      </c>
      <c r="G5" s="10"/>
      <c r="H5" s="33"/>
    </row>
    <row r="6" spans="1:8" ht="17.399999999999999" customHeight="1">
      <c r="A6" s="31"/>
      <c r="B6" s="18" t="s">
        <v>58</v>
      </c>
      <c r="C6" s="19" t="s">
        <v>44</v>
      </c>
      <c r="D6" s="20">
        <v>1</v>
      </c>
      <c r="E6" s="20">
        <v>1</v>
      </c>
      <c r="F6" s="15">
        <v>36000</v>
      </c>
      <c r="G6" s="15">
        <f t="shared" ref="G6:G17" si="0">D6*E6*F6</f>
        <v>36000</v>
      </c>
      <c r="H6" s="33"/>
    </row>
    <row r="7" spans="1:8" ht="45">
      <c r="A7" s="31"/>
      <c r="B7" s="21" t="s">
        <v>9</v>
      </c>
      <c r="C7" s="19" t="s">
        <v>54</v>
      </c>
      <c r="D7" s="20">
        <v>1</v>
      </c>
      <c r="E7" s="20">
        <v>1</v>
      </c>
      <c r="F7" s="26">
        <v>27500</v>
      </c>
      <c r="G7" s="15">
        <f t="shared" si="0"/>
        <v>27500</v>
      </c>
      <c r="H7" s="11"/>
    </row>
    <row r="8" spans="1:8" ht="15">
      <c r="A8" s="31"/>
      <c r="B8" s="21" t="s">
        <v>10</v>
      </c>
      <c r="C8" s="19" t="s">
        <v>50</v>
      </c>
      <c r="D8" s="20">
        <v>1</v>
      </c>
      <c r="E8" s="20">
        <v>15</v>
      </c>
      <c r="F8" s="15">
        <v>280</v>
      </c>
      <c r="G8" s="15">
        <f t="shared" si="0"/>
        <v>4200</v>
      </c>
      <c r="H8" s="1"/>
    </row>
    <row r="9" spans="1:8" ht="15">
      <c r="A9" s="31"/>
      <c r="B9" s="21" t="s">
        <v>11</v>
      </c>
      <c r="C9" s="19" t="s">
        <v>35</v>
      </c>
      <c r="D9" s="20">
        <v>1</v>
      </c>
      <c r="E9" s="20">
        <v>1</v>
      </c>
      <c r="F9" s="15">
        <v>200</v>
      </c>
      <c r="G9" s="15">
        <f t="shared" si="0"/>
        <v>200</v>
      </c>
      <c r="H9" s="1"/>
    </row>
    <row r="10" spans="1:8" ht="15">
      <c r="A10" s="31"/>
      <c r="B10" s="25" t="s">
        <v>12</v>
      </c>
      <c r="C10" s="19" t="s">
        <v>49</v>
      </c>
      <c r="D10" s="20">
        <v>1</v>
      </c>
      <c r="E10" s="20">
        <v>6</v>
      </c>
      <c r="F10" s="15">
        <v>350</v>
      </c>
      <c r="G10" s="15">
        <f t="shared" si="0"/>
        <v>2100</v>
      </c>
      <c r="H10" s="1"/>
    </row>
    <row r="11" spans="1:8" ht="15">
      <c r="A11" s="31"/>
      <c r="B11" s="21" t="s">
        <v>13</v>
      </c>
      <c r="C11" s="19" t="s">
        <v>48</v>
      </c>
      <c r="D11" s="20">
        <v>1</v>
      </c>
      <c r="E11" s="20">
        <v>120</v>
      </c>
      <c r="F11" s="15">
        <v>20</v>
      </c>
      <c r="G11" s="15">
        <f t="shared" si="0"/>
        <v>2400</v>
      </c>
      <c r="H11" s="1"/>
    </row>
    <row r="12" spans="1:8" ht="15">
      <c r="A12" s="31"/>
      <c r="B12" s="21" t="s">
        <v>14</v>
      </c>
      <c r="C12" s="19" t="s">
        <v>15</v>
      </c>
      <c r="D12" s="20">
        <v>1</v>
      </c>
      <c r="E12" s="20">
        <v>430</v>
      </c>
      <c r="F12" s="15">
        <v>15</v>
      </c>
      <c r="G12" s="15">
        <f t="shared" si="0"/>
        <v>6450</v>
      </c>
      <c r="H12" s="1"/>
    </row>
    <row r="13" spans="1:8" ht="15">
      <c r="A13" s="31"/>
      <c r="B13" s="21" t="s">
        <v>16</v>
      </c>
      <c r="C13" s="19" t="s">
        <v>37</v>
      </c>
      <c r="D13" s="20">
        <v>1</v>
      </c>
      <c r="E13" s="20">
        <v>430</v>
      </c>
      <c r="F13" s="15">
        <v>0</v>
      </c>
      <c r="G13" s="15">
        <f t="shared" si="0"/>
        <v>0</v>
      </c>
      <c r="H13" s="1"/>
    </row>
    <row r="14" spans="1:8" ht="15">
      <c r="A14" s="31"/>
      <c r="B14" s="21" t="s">
        <v>41</v>
      </c>
      <c r="C14" s="19" t="s">
        <v>42</v>
      </c>
      <c r="D14" s="20">
        <v>1</v>
      </c>
      <c r="E14" s="20">
        <v>4</v>
      </c>
      <c r="F14" s="15">
        <v>50</v>
      </c>
      <c r="G14" s="15">
        <f t="shared" si="0"/>
        <v>200</v>
      </c>
      <c r="H14" s="1"/>
    </row>
    <row r="15" spans="1:8" ht="15">
      <c r="A15" s="31"/>
      <c r="B15" s="21" t="s">
        <v>65</v>
      </c>
      <c r="C15" s="19" t="s">
        <v>66</v>
      </c>
      <c r="D15" s="20">
        <v>1</v>
      </c>
      <c r="E15" s="20">
        <v>50</v>
      </c>
      <c r="F15" s="15">
        <v>50</v>
      </c>
      <c r="G15" s="15">
        <f t="shared" si="0"/>
        <v>2500</v>
      </c>
      <c r="H15" s="1"/>
    </row>
    <row r="16" spans="1:8" ht="15">
      <c r="A16" s="31"/>
      <c r="B16" s="21" t="s">
        <v>17</v>
      </c>
      <c r="C16" s="19" t="s">
        <v>18</v>
      </c>
      <c r="D16" s="20">
        <v>1</v>
      </c>
      <c r="E16" s="20">
        <v>1</v>
      </c>
      <c r="F16" s="15">
        <v>3000</v>
      </c>
      <c r="G16" s="15">
        <f t="shared" si="0"/>
        <v>3000</v>
      </c>
      <c r="H16" s="1"/>
    </row>
    <row r="17" spans="1:8" ht="15">
      <c r="A17" s="32"/>
      <c r="B17" s="21" t="s">
        <v>19</v>
      </c>
      <c r="C17" s="19" t="s">
        <v>18</v>
      </c>
      <c r="D17" s="20">
        <v>1</v>
      </c>
      <c r="E17" s="20">
        <v>1</v>
      </c>
      <c r="F17" s="15">
        <v>6500</v>
      </c>
      <c r="G17" s="15">
        <f t="shared" si="0"/>
        <v>6500</v>
      </c>
      <c r="H17" s="1"/>
    </row>
    <row r="18" spans="1:8" ht="15.6">
      <c r="A18" s="29"/>
      <c r="B18" s="29"/>
      <c r="C18" s="29"/>
      <c r="D18" s="29"/>
      <c r="E18" s="29"/>
      <c r="F18" s="16" t="s">
        <v>20</v>
      </c>
      <c r="G18" s="16">
        <f>SUM(G5:G17)</f>
        <v>91050</v>
      </c>
      <c r="H18" s="1"/>
    </row>
    <row r="19" spans="1:8" ht="15">
      <c r="A19" s="34" t="s">
        <v>21</v>
      </c>
      <c r="B19" s="12" t="s">
        <v>22</v>
      </c>
      <c r="C19" s="13" t="s">
        <v>23</v>
      </c>
      <c r="D19" s="9">
        <v>1</v>
      </c>
      <c r="E19" s="20">
        <v>420</v>
      </c>
      <c r="F19" s="15">
        <v>138</v>
      </c>
      <c r="G19" s="15">
        <f t="shared" ref="G19:G24" si="1">D19*E19*F19</f>
        <v>57960</v>
      </c>
      <c r="H19" s="1"/>
    </row>
    <row r="20" spans="1:8" ht="15">
      <c r="A20" s="35"/>
      <c r="B20" s="12" t="s">
        <v>24</v>
      </c>
      <c r="C20" s="13" t="s">
        <v>45</v>
      </c>
      <c r="D20" s="9">
        <v>1</v>
      </c>
      <c r="E20" s="20">
        <v>420</v>
      </c>
      <c r="F20" s="15">
        <v>200</v>
      </c>
      <c r="G20" s="15">
        <f t="shared" si="1"/>
        <v>84000</v>
      </c>
      <c r="H20" s="1"/>
    </row>
    <row r="21" spans="1:8" ht="15">
      <c r="A21" s="35"/>
      <c r="B21" s="12" t="s">
        <v>25</v>
      </c>
      <c r="C21" s="13" t="s">
        <v>55</v>
      </c>
      <c r="D21" s="9">
        <v>2</v>
      </c>
      <c r="E21" s="9">
        <v>210</v>
      </c>
      <c r="F21" s="10">
        <v>58</v>
      </c>
      <c r="G21" s="15">
        <f t="shared" si="1"/>
        <v>24360</v>
      </c>
      <c r="H21" s="1"/>
    </row>
    <row r="22" spans="1:8" ht="15.6" customHeight="1">
      <c r="A22" s="35"/>
      <c r="B22" s="12" t="s">
        <v>26</v>
      </c>
      <c r="C22" s="13" t="s">
        <v>53</v>
      </c>
      <c r="D22" s="9">
        <v>1</v>
      </c>
      <c r="E22" s="9">
        <v>1</v>
      </c>
      <c r="F22" s="27">
        <v>44700</v>
      </c>
      <c r="G22" s="15">
        <f t="shared" si="1"/>
        <v>44700</v>
      </c>
      <c r="H22" s="22" t="s">
        <v>62</v>
      </c>
    </row>
    <row r="23" spans="1:8" ht="17.399999999999999" customHeight="1">
      <c r="A23" s="35"/>
      <c r="B23" s="12" t="s">
        <v>27</v>
      </c>
      <c r="C23" s="13" t="s">
        <v>63</v>
      </c>
      <c r="D23" s="9">
        <v>1</v>
      </c>
      <c r="E23" s="9">
        <v>63</v>
      </c>
      <c r="F23" s="10">
        <v>130</v>
      </c>
      <c r="G23" s="15">
        <f t="shared" si="1"/>
        <v>8190</v>
      </c>
      <c r="H23" s="1"/>
    </row>
    <row r="24" spans="1:8" ht="15">
      <c r="A24" s="36"/>
      <c r="B24" s="12" t="s">
        <v>28</v>
      </c>
      <c r="C24" s="19" t="s">
        <v>46</v>
      </c>
      <c r="D24" s="9">
        <v>1</v>
      </c>
      <c r="E24" s="9">
        <v>1</v>
      </c>
      <c r="F24" s="10">
        <v>1000</v>
      </c>
      <c r="G24" s="10">
        <f t="shared" si="1"/>
        <v>1000</v>
      </c>
      <c r="H24" s="1"/>
    </row>
    <row r="25" spans="1:8" ht="15.6">
      <c r="A25" s="29"/>
      <c r="B25" s="29"/>
      <c r="C25" s="29"/>
      <c r="D25" s="29"/>
      <c r="E25" s="29"/>
      <c r="F25" s="16" t="s">
        <v>20</v>
      </c>
      <c r="G25" s="16">
        <f>SUM(G19:G24)</f>
        <v>220210</v>
      </c>
      <c r="H25" s="1"/>
    </row>
    <row r="26" spans="1:8" ht="15">
      <c r="A26" s="30" t="s">
        <v>29</v>
      </c>
      <c r="B26" s="13" t="s">
        <v>30</v>
      </c>
      <c r="C26" s="14" t="s">
        <v>59</v>
      </c>
      <c r="D26" s="9">
        <v>2</v>
      </c>
      <c r="E26" s="9">
        <v>3</v>
      </c>
      <c r="F26" s="10">
        <v>500</v>
      </c>
      <c r="G26" s="10">
        <f>D26*E26*F26</f>
        <v>3000</v>
      </c>
      <c r="H26" s="1"/>
    </row>
    <row r="27" spans="1:8" ht="15">
      <c r="A27" s="31"/>
      <c r="B27" s="13" t="s">
        <v>31</v>
      </c>
      <c r="C27" s="14" t="s">
        <v>61</v>
      </c>
      <c r="D27" s="9">
        <v>3</v>
      </c>
      <c r="E27" s="9">
        <v>3</v>
      </c>
      <c r="F27" s="10">
        <v>400</v>
      </c>
      <c r="G27" s="10">
        <f>D27*E27*F27</f>
        <v>3600</v>
      </c>
      <c r="H27" s="1"/>
    </row>
    <row r="28" spans="1:8" ht="15">
      <c r="A28" s="31"/>
      <c r="B28" s="13" t="s">
        <v>38</v>
      </c>
      <c r="C28" s="14" t="s">
        <v>60</v>
      </c>
      <c r="D28" s="9">
        <v>1</v>
      </c>
      <c r="E28" s="9">
        <v>15</v>
      </c>
      <c r="F28" s="10">
        <v>500</v>
      </c>
      <c r="G28" s="10">
        <f>D28*E28*F28</f>
        <v>7500</v>
      </c>
      <c r="H28" s="1"/>
    </row>
    <row r="29" spans="1:8" ht="15">
      <c r="A29" s="32"/>
      <c r="B29" s="13" t="s">
        <v>36</v>
      </c>
      <c r="C29" s="14" t="s">
        <v>47</v>
      </c>
      <c r="D29" s="9">
        <v>1</v>
      </c>
      <c r="E29" s="9">
        <v>1</v>
      </c>
      <c r="F29" s="10">
        <v>300</v>
      </c>
      <c r="G29" s="10">
        <f>D29*E29*F29</f>
        <v>300</v>
      </c>
      <c r="H29" s="1"/>
    </row>
    <row r="30" spans="1:8" ht="15.6">
      <c r="A30" s="29"/>
      <c r="B30" s="29"/>
      <c r="C30" s="29"/>
      <c r="D30" s="29"/>
      <c r="E30" s="29"/>
      <c r="F30" s="16" t="s">
        <v>20</v>
      </c>
      <c r="G30" s="16">
        <f>SUM(G26:G29)</f>
        <v>14400</v>
      </c>
      <c r="H30" s="1"/>
    </row>
    <row r="31" spans="1:8" ht="30">
      <c r="A31" s="23" t="s">
        <v>32</v>
      </c>
      <c r="B31" s="13" t="s">
        <v>33</v>
      </c>
      <c r="C31" s="14" t="s">
        <v>64</v>
      </c>
      <c r="D31" s="9">
        <v>1</v>
      </c>
      <c r="E31" s="9">
        <v>1</v>
      </c>
      <c r="F31" s="10">
        <v>3500</v>
      </c>
      <c r="G31" s="15">
        <f>D31*E31*F31</f>
        <v>3500</v>
      </c>
      <c r="H31" s="1"/>
    </row>
    <row r="32" spans="1:8" ht="15.6">
      <c r="A32" s="29"/>
      <c r="B32" s="29"/>
      <c r="C32" s="29"/>
      <c r="D32" s="29"/>
      <c r="E32" s="29"/>
      <c r="F32" s="16" t="s">
        <v>20</v>
      </c>
      <c r="G32" s="16">
        <f>G31</f>
        <v>3500</v>
      </c>
      <c r="H32" s="1"/>
    </row>
    <row r="33" spans="1:9" ht="15.6">
      <c r="A33" s="28" t="s">
        <v>34</v>
      </c>
      <c r="B33" s="28"/>
      <c r="C33" s="28"/>
      <c r="D33" s="28"/>
      <c r="E33" s="28"/>
      <c r="F33" s="28"/>
      <c r="G33" s="16">
        <f>G32+G30+G18+G25</f>
        <v>329160</v>
      </c>
      <c r="H33" s="1"/>
    </row>
    <row r="34" spans="1:9" ht="15.6">
      <c r="A34" s="28" t="s">
        <v>51</v>
      </c>
      <c r="B34" s="28"/>
      <c r="C34" s="28"/>
      <c r="D34" s="28"/>
      <c r="E34" s="28"/>
      <c r="F34" s="28"/>
      <c r="G34" s="17">
        <f>G33*0.1</f>
        <v>32916</v>
      </c>
      <c r="H34" s="1"/>
    </row>
    <row r="35" spans="1:9" ht="15.6">
      <c r="A35" s="28" t="s">
        <v>52</v>
      </c>
      <c r="B35" s="28"/>
      <c r="C35" s="28"/>
      <c r="D35" s="28"/>
      <c r="E35" s="28"/>
      <c r="F35" s="28"/>
      <c r="G35" s="17">
        <f>SUM(G33:G34)</f>
        <v>362076</v>
      </c>
      <c r="H35" s="1"/>
    </row>
    <row r="36" spans="1:9" ht="15.6">
      <c r="A36" s="28" t="s">
        <v>40</v>
      </c>
      <c r="B36" s="28"/>
      <c r="C36" s="28"/>
      <c r="D36" s="28"/>
      <c r="E36" s="28"/>
      <c r="F36" s="28"/>
      <c r="G36" s="17">
        <f>G35*1.06</f>
        <v>383800.56</v>
      </c>
      <c r="H36" s="1"/>
      <c r="I36" s="24"/>
    </row>
  </sheetData>
  <mergeCells count="15">
    <mergeCell ref="H1:H6"/>
    <mergeCell ref="A19:A24"/>
    <mergeCell ref="A1:G1"/>
    <mergeCell ref="C2:G3"/>
    <mergeCell ref="A4:B4"/>
    <mergeCell ref="A18:E18"/>
    <mergeCell ref="A5:A17"/>
    <mergeCell ref="A35:F35"/>
    <mergeCell ref="A36:F36"/>
    <mergeCell ref="A25:E25"/>
    <mergeCell ref="A26:A29"/>
    <mergeCell ref="A30:E30"/>
    <mergeCell ref="A32:E32"/>
    <mergeCell ref="A33:F33"/>
    <mergeCell ref="A34:F3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86134</cp:lastModifiedBy>
  <dcterms:created xsi:type="dcterms:W3CDTF">2015-06-05T18:19:34Z</dcterms:created>
  <dcterms:modified xsi:type="dcterms:W3CDTF">2023-01-31T04:01:59Z</dcterms:modified>
</cp:coreProperties>
</file>