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'报价单-地接社'!$A$1:$G$63</definedName>
    <definedName name="_xlnm.Print_Area" localSheetId="0">'结算单-地接社'!$A$1:$M$33</definedName>
    <definedName name="_xlnm.Print_Titles" localSheetId="1">'报价单-地接社'!$9:$9</definedName>
    <definedName name="_xlnm.Print_Titles" localSheetId="0">'结算单-地接社'!#REF!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<sst xmlns="http://schemas.openxmlformats.org/spreadsheetml/2006/main" count="179" uniqueCount="107">
  <si>
    <t>先声再明会务服务结算单-地接社</t>
  </si>
  <si>
    <t>项目名称：6.14再明张森江西吉安会PUR2405070</t>
  </si>
  <si>
    <t>供应商:</t>
  </si>
  <si>
    <t>康辉集团北京国际会议展览有限公司</t>
  </si>
  <si>
    <t>活动时间：6.14-6.16</t>
  </si>
  <si>
    <t>联络人:</t>
  </si>
  <si>
    <t>王凤雨</t>
  </si>
  <si>
    <t>活动地点：井冈上</t>
  </si>
  <si>
    <t>手机:</t>
  </si>
  <si>
    <t>15210370021</t>
  </si>
  <si>
    <t>实际参加人数：9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</si>
  <si>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</si>
  <si>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</si>
  <si>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</si>
  <si>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</si>
  <si>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</si>
  <si>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</si>
  <si>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</si>
  <si>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</si>
  <si>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</si>
  <si>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</si>
  <si>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</si>
  <si>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</si>
  <si>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</si>
  <si>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</si>
  <si>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餐饮</t>
  </si>
  <si>
    <t>6/14晚餐</t>
  </si>
  <si>
    <t>按照实际发生结算</t>
  </si>
  <si>
    <t>6/15午餐</t>
  </si>
  <si>
    <t>6/15晚餐</t>
  </si>
  <si>
    <t>白酒</t>
  </si>
  <si>
    <t>交通</t>
  </si>
  <si>
    <t>6/14接机</t>
  </si>
  <si>
    <t>5座帕萨特或同级</t>
  </si>
  <si>
    <t>6/15外出晚餐（含等待）</t>
  </si>
  <si>
    <t>6/16送机</t>
  </si>
  <si>
    <t>陪同人员</t>
  </si>
  <si>
    <t>6/14-16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</si>
  <si>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</si>
  <si>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</si>
  <si>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大交通</t>
  </si>
  <si>
    <t>机票</t>
  </si>
  <si>
    <t>七折预估，以实际使用结算</t>
  </si>
  <si>
    <t>信息服务（前期信息收集+酒店落实对接）</t>
  </si>
  <si>
    <t>50人以下（一口价）保底500元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</si>
  <si>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</si>
  <si>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</si>
  <si>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</si>
  <si>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</si>
  <si>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</si>
  <si>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</si>
  <si>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</si>
  <si>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</si>
  <si>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</si>
  <si>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</t>
  </si>
  <si>
    <t>活动时间：</t>
  </si>
  <si>
    <t>活动地点：</t>
  </si>
  <si>
    <t>拟参加人数：</t>
  </si>
  <si>
    <t>住宿酒店名称</t>
  </si>
  <si>
    <t>住宿标间（含双早具体房型：高级双床房）</t>
  </si>
  <si>
    <t>填写使用日期</t>
  </si>
  <si>
    <t>住宿单间（含早具体房型：高级大床房 ）</t>
  </si>
  <si>
    <t>会议室（楼层：一楼   名称：八方厅
会场长25米*宽19米*高4.5米， LED长6米高3米)</t>
  </si>
  <si>
    <t>茶歇</t>
  </si>
  <si>
    <t>自助餐</t>
  </si>
  <si>
    <t>桌餐</t>
  </si>
  <si>
    <t>小车合计</t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</si>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</sst>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4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48" applyNumberFormat="0" applyAlignment="0" applyProtection="0">
      <alignment vertical="center"/>
    </xf>
    <xf numFmtId="0" fontId="24" fillId="10" borderId="49" applyNumberFormat="0" applyAlignment="0" applyProtection="0">
      <alignment vertical="center"/>
    </xf>
    <xf numFmtId="0" fontId="25" fillId="10" borderId="48" applyNumberFormat="0" applyAlignment="0" applyProtection="0">
      <alignment vertical="center"/>
    </xf>
    <xf numFmtId="0" fontId="26" fillId="11" borderId="50" applyNumberFormat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1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9" fontId="3" fillId="2" borderId="27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9" fontId="3" fillId="2" borderId="29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10" fontId="3" fillId="2" borderId="27" xfId="0" applyNumberFormat="1" applyFont="1" applyFill="1" applyBorder="1" applyAlignment="1">
      <alignment horizontal="center" vertical="center"/>
    </xf>
    <xf numFmtId="10" fontId="3" fillId="2" borderId="28" xfId="0" applyNumberFormat="1" applyFont="1" applyFill="1" applyBorder="1" applyAlignment="1">
      <alignment horizontal="center" vertical="center"/>
    </xf>
    <xf numFmtId="10" fontId="3" fillId="2" borderId="29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177" fontId="3" fillId="7" borderId="31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0" fontId="10" fillId="5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8" fillId="2" borderId="34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24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right" vertical="center" wrapText="1"/>
    </xf>
    <xf numFmtId="0" fontId="11" fillId="4" borderId="38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40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/>
    </xf>
    <xf numFmtId="0" fontId="3" fillId="6" borderId="39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3"/>
  <sheetViews>
    <sheetView tabSelected="1" zoomScale="130" zoomScaleNormal="130" topLeftCell="A5" workbookViewId="0">
      <selection activeCell="A1" sqref="A1:M33"/>
    </sheetView>
  </sheetViews>
  <sheetFormatPr defaultColWidth="9" defaultRowHeight="13.2"/>
  <cols>
    <col min="1" max="1" width="13" style="6" customWidth="1"/>
    <col min="2" max="2" width="17.07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8"/>
      <c r="M1" s="94"/>
    </row>
    <row r="2" s="1" customFormat="1" spans="1:13">
      <c r="A2" s="9"/>
      <c r="B2" s="9"/>
      <c r="C2" s="10"/>
      <c r="D2" s="11"/>
      <c r="H2" s="78"/>
      <c r="M2" s="94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5"/>
    </row>
    <row r="4" s="2" customFormat="1" ht="17.25" customHeight="1" spans="1:13">
      <c r="A4" s="13" t="s">
        <v>1</v>
      </c>
      <c r="B4" s="13"/>
      <c r="C4" s="79"/>
      <c r="H4" s="13" t="s">
        <v>2</v>
      </c>
      <c r="I4" s="2" t="s">
        <v>3</v>
      </c>
      <c r="K4" s="13"/>
      <c r="M4" s="96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96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96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96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97" t="s">
        <v>21</v>
      </c>
    </row>
    <row r="10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98"/>
    </row>
    <row r="11" spans="1:13">
      <c r="A11" s="34" t="s">
        <v>23</v>
      </c>
      <c r="B11" s="35"/>
      <c r="C11" s="35"/>
      <c r="D11" s="35"/>
      <c r="E11" s="35"/>
      <c r="F11" s="36"/>
      <c r="G11" s="37">
        <v>0</v>
      </c>
      <c r="H11" s="80">
        <f>SUM(H9:H10)</f>
        <v>0</v>
      </c>
      <c r="I11" s="99"/>
      <c r="J11" s="99"/>
      <c r="K11" s="99"/>
      <c r="L11" s="99"/>
      <c r="M11" s="100"/>
    </row>
    <row r="12" spans="1:13">
      <c r="A12" s="24" t="s">
        <v>24</v>
      </c>
      <c r="B12" s="25"/>
      <c r="C12" s="25"/>
      <c r="D12" s="25"/>
      <c r="E12" s="25"/>
      <c r="F12" s="25"/>
      <c r="G12" s="26"/>
      <c r="H12" s="24"/>
      <c r="I12" s="25"/>
      <c r="J12" s="25"/>
      <c r="K12" s="25"/>
      <c r="L12" s="25"/>
      <c r="M12" s="98"/>
    </row>
    <row r="13" spans="1:13">
      <c r="A13" s="27" t="s">
        <v>25</v>
      </c>
      <c r="B13" s="28" t="s">
        <v>26</v>
      </c>
      <c r="C13" s="28" t="s">
        <v>27</v>
      </c>
      <c r="D13" s="38">
        <v>200</v>
      </c>
      <c r="E13" s="38">
        <v>9</v>
      </c>
      <c r="F13" s="38">
        <v>1</v>
      </c>
      <c r="G13" s="39">
        <f t="shared" ref="G13:G16" si="0">F13*E13*D13</f>
        <v>1800</v>
      </c>
      <c r="H13" s="30">
        <f t="shared" ref="H13:H20" si="1">I13*J13*K13</f>
        <v>1734</v>
      </c>
      <c r="I13" s="101">
        <v>1734</v>
      </c>
      <c r="J13" s="101">
        <v>1</v>
      </c>
      <c r="K13" s="101">
        <v>1</v>
      </c>
      <c r="L13" s="30">
        <f t="shared" ref="L13:L20" si="2">H13-G13</f>
        <v>-66</v>
      </c>
      <c r="M13" s="102"/>
    </row>
    <row r="14" spans="1:13">
      <c r="A14" s="32"/>
      <c r="B14" s="28" t="s">
        <v>28</v>
      </c>
      <c r="C14" s="28" t="s">
        <v>27</v>
      </c>
      <c r="D14" s="38">
        <v>200</v>
      </c>
      <c r="E14" s="38">
        <v>9</v>
      </c>
      <c r="F14" s="38">
        <v>1</v>
      </c>
      <c r="G14" s="39">
        <f t="shared" si="0"/>
        <v>1800</v>
      </c>
      <c r="H14" s="30">
        <f t="shared" si="1"/>
        <v>1212</v>
      </c>
      <c r="I14" s="38">
        <v>1212</v>
      </c>
      <c r="J14" s="38">
        <v>1</v>
      </c>
      <c r="K14" s="50">
        <v>1</v>
      </c>
      <c r="L14" s="30">
        <f t="shared" si="2"/>
        <v>-588</v>
      </c>
      <c r="M14" s="102"/>
    </row>
    <row r="15" spans="1:13">
      <c r="A15" s="32"/>
      <c r="B15" s="28" t="s">
        <v>29</v>
      </c>
      <c r="C15" s="28" t="s">
        <v>27</v>
      </c>
      <c r="D15" s="38">
        <v>200</v>
      </c>
      <c r="E15" s="38">
        <v>9</v>
      </c>
      <c r="F15" s="38">
        <v>1</v>
      </c>
      <c r="G15" s="39">
        <f t="shared" si="0"/>
        <v>1800</v>
      </c>
      <c r="H15" s="30">
        <f t="shared" si="1"/>
        <v>1348</v>
      </c>
      <c r="I15" s="38">
        <v>1348</v>
      </c>
      <c r="J15" s="38">
        <v>1</v>
      </c>
      <c r="K15" s="50">
        <v>1</v>
      </c>
      <c r="L15" s="30">
        <f t="shared" si="2"/>
        <v>-452</v>
      </c>
      <c r="M15" s="102"/>
    </row>
    <row r="16" spans="1:13">
      <c r="A16" s="32"/>
      <c r="B16" s="28" t="s">
        <v>30</v>
      </c>
      <c r="C16" s="28" t="s">
        <v>27</v>
      </c>
      <c r="D16" s="38"/>
      <c r="E16" s="38"/>
      <c r="F16" s="38"/>
      <c r="G16" s="39"/>
      <c r="H16" s="30">
        <f t="shared" si="1"/>
        <v>2600</v>
      </c>
      <c r="I16" s="38">
        <v>260</v>
      </c>
      <c r="J16" s="38">
        <v>10</v>
      </c>
      <c r="K16" s="50">
        <v>1</v>
      </c>
      <c r="L16" s="30">
        <f t="shared" si="2"/>
        <v>2600</v>
      </c>
      <c r="M16" s="102"/>
    </row>
    <row r="17" spans="1:13">
      <c r="A17" s="27" t="s">
        <v>31</v>
      </c>
      <c r="B17" s="28" t="s">
        <v>32</v>
      </c>
      <c r="C17" s="28" t="s">
        <v>33</v>
      </c>
      <c r="D17" s="38">
        <v>400</v>
      </c>
      <c r="E17" s="38">
        <v>9</v>
      </c>
      <c r="F17" s="38">
        <v>1</v>
      </c>
      <c r="G17" s="39">
        <f>F17*E17*D17</f>
        <v>3600</v>
      </c>
      <c r="H17" s="30">
        <f t="shared" si="1"/>
        <v>3600</v>
      </c>
      <c r="I17" s="38">
        <v>400</v>
      </c>
      <c r="J17" s="38">
        <v>9</v>
      </c>
      <c r="K17" s="38">
        <v>1</v>
      </c>
      <c r="L17" s="30">
        <f t="shared" si="2"/>
        <v>0</v>
      </c>
      <c r="M17" s="102"/>
    </row>
    <row r="18" ht="21.6" spans="1:13">
      <c r="A18" s="32"/>
      <c r="B18" s="28" t="s">
        <v>34</v>
      </c>
      <c r="C18" s="28" t="s">
        <v>33</v>
      </c>
      <c r="D18" s="38">
        <v>400</v>
      </c>
      <c r="E18" s="38">
        <v>9</v>
      </c>
      <c r="F18" s="38">
        <v>1</v>
      </c>
      <c r="G18" s="39">
        <f>F18*E18*D18</f>
        <v>3600</v>
      </c>
      <c r="H18" s="30">
        <f t="shared" si="1"/>
        <v>3600</v>
      </c>
      <c r="I18" s="38">
        <v>400</v>
      </c>
      <c r="J18" s="38">
        <v>9</v>
      </c>
      <c r="K18" s="38">
        <v>1</v>
      </c>
      <c r="L18" s="30">
        <f t="shared" si="2"/>
        <v>0</v>
      </c>
      <c r="M18" s="102"/>
    </row>
    <row r="19" spans="1:13">
      <c r="A19" s="32"/>
      <c r="B19" s="28" t="s">
        <v>35</v>
      </c>
      <c r="C19" s="28" t="s">
        <v>33</v>
      </c>
      <c r="D19" s="38">
        <v>400</v>
      </c>
      <c r="E19" s="38">
        <v>9</v>
      </c>
      <c r="F19" s="38">
        <v>1</v>
      </c>
      <c r="G19" s="39">
        <f>F19*E19*D19</f>
        <v>3600</v>
      </c>
      <c r="H19" s="30">
        <f t="shared" si="1"/>
        <v>3600</v>
      </c>
      <c r="I19" s="38">
        <v>400</v>
      </c>
      <c r="J19" s="38">
        <v>9</v>
      </c>
      <c r="K19" s="38">
        <v>1</v>
      </c>
      <c r="L19" s="30">
        <f t="shared" si="2"/>
        <v>0</v>
      </c>
      <c r="M19" s="102"/>
    </row>
    <row r="20" spans="1:13">
      <c r="A20" s="27" t="s">
        <v>36</v>
      </c>
      <c r="B20" s="41"/>
      <c r="C20" s="28" t="s">
        <v>37</v>
      </c>
      <c r="D20" s="30">
        <v>400</v>
      </c>
      <c r="E20" s="30">
        <v>1</v>
      </c>
      <c r="F20" s="30">
        <v>3</v>
      </c>
      <c r="G20" s="40">
        <f>F20*E20*D20</f>
        <v>1200</v>
      </c>
      <c r="H20" s="30">
        <f t="shared" si="1"/>
        <v>1200</v>
      </c>
      <c r="I20" s="30">
        <v>400</v>
      </c>
      <c r="J20" s="30">
        <v>1</v>
      </c>
      <c r="K20" s="30">
        <v>3</v>
      </c>
      <c r="L20" s="30">
        <f t="shared" si="2"/>
        <v>0</v>
      </c>
      <c r="M20" s="102"/>
    </row>
    <row r="21" spans="1:13">
      <c r="A21" s="45" t="s">
        <v>38</v>
      </c>
      <c r="B21" s="46"/>
      <c r="C21" s="46"/>
      <c r="D21" s="46"/>
      <c r="E21" s="46"/>
      <c r="F21" s="46"/>
      <c r="G21" s="47">
        <f>SUM(G13:G20)</f>
        <v>17400</v>
      </c>
      <c r="H21" s="81">
        <f>SUM(H13:H20)</f>
        <v>18894</v>
      </c>
      <c r="I21" s="103"/>
      <c r="J21" s="104"/>
      <c r="K21" s="104"/>
      <c r="L21" s="104"/>
      <c r="M21" s="105"/>
    </row>
    <row r="22" spans="1:13">
      <c r="A22" s="24" t="s">
        <v>39</v>
      </c>
      <c r="B22" s="25"/>
      <c r="C22" s="25"/>
      <c r="D22" s="25"/>
      <c r="E22" s="25"/>
      <c r="F22" s="25"/>
      <c r="G22" s="26"/>
      <c r="H22" s="24"/>
      <c r="I22" s="25"/>
      <c r="J22" s="25"/>
      <c r="K22" s="25"/>
      <c r="L22" s="25"/>
      <c r="M22" s="98"/>
    </row>
    <row r="23" spans="1:7">
      <c r="A23" s="82"/>
      <c r="B23" s="3"/>
      <c r="C23" s="3"/>
      <c r="D23" s="3"/>
      <c r="E23" s="3"/>
      <c r="F23" s="3"/>
      <c r="G23" s="83"/>
    </row>
    <row r="24" spans="1:13">
      <c r="A24" s="84" t="s">
        <v>40</v>
      </c>
      <c r="B24" s="85" t="s">
        <v>41</v>
      </c>
      <c r="C24" s="55" t="s">
        <v>42</v>
      </c>
      <c r="D24" s="50">
        <v>1400</v>
      </c>
      <c r="E24" s="50">
        <v>6</v>
      </c>
      <c r="F24" s="50">
        <v>1</v>
      </c>
      <c r="G24" s="40">
        <f>F24*E24*D24</f>
        <v>8400</v>
      </c>
      <c r="H24" s="30">
        <f>I24*J24*K24</f>
        <v>8940</v>
      </c>
      <c r="I24" s="50">
        <v>1490</v>
      </c>
      <c r="J24" s="50">
        <v>6</v>
      </c>
      <c r="K24" s="50">
        <v>1</v>
      </c>
      <c r="L24" s="30">
        <f>H24-G24</f>
        <v>540</v>
      </c>
      <c r="M24" s="102"/>
    </row>
    <row r="25" s="3" customFormat="1" ht="17.25" customHeight="1" spans="1:13">
      <c r="A25" s="86" t="s">
        <v>43</v>
      </c>
      <c r="B25" s="87"/>
      <c r="C25" s="88" t="s">
        <v>44</v>
      </c>
      <c r="D25" s="50"/>
      <c r="E25" s="50">
        <v>1</v>
      </c>
      <c r="F25" s="50">
        <v>1</v>
      </c>
      <c r="G25" s="40">
        <f>F25*E25*D25</f>
        <v>0</v>
      </c>
      <c r="H25" s="30">
        <f>I25*J25*K25</f>
        <v>500</v>
      </c>
      <c r="I25" s="50">
        <v>500</v>
      </c>
      <c r="J25" s="50">
        <v>1</v>
      </c>
      <c r="K25" s="50">
        <v>1</v>
      </c>
      <c r="L25" s="30">
        <f>H25-G25</f>
        <v>500</v>
      </c>
      <c r="M25" s="102"/>
    </row>
    <row r="26" spans="1:13">
      <c r="A26" s="45" t="s">
        <v>45</v>
      </c>
      <c r="B26" s="46"/>
      <c r="C26" s="46"/>
      <c r="D26" s="46"/>
      <c r="E26" s="46"/>
      <c r="F26" s="46"/>
      <c r="G26" s="47">
        <f>SUM(G24:G25)</f>
        <v>8400</v>
      </c>
      <c r="H26" s="89">
        <f>SUM(H24:H25)</f>
        <v>9440</v>
      </c>
      <c r="I26" s="104"/>
      <c r="J26" s="104"/>
      <c r="K26" s="104"/>
      <c r="L26" s="104"/>
      <c r="M26" s="106"/>
    </row>
    <row r="27" spans="1:13">
      <c r="A27" s="24" t="s">
        <v>46</v>
      </c>
      <c r="B27" s="25"/>
      <c r="C27" s="25"/>
      <c r="D27" s="25"/>
      <c r="E27" s="25"/>
      <c r="F27" s="25"/>
      <c r="G27" s="26"/>
      <c r="H27" s="24"/>
      <c r="I27" s="25"/>
      <c r="J27" s="25"/>
      <c r="K27" s="25"/>
      <c r="L27" s="25"/>
      <c r="M27" s="98"/>
    </row>
    <row r="28" spans="1:13">
      <c r="A28" s="56" t="s">
        <v>47</v>
      </c>
      <c r="B28" s="57"/>
      <c r="C28" s="58">
        <v>0.06</v>
      </c>
      <c r="D28" s="59"/>
      <c r="E28" s="59"/>
      <c r="F28" s="60"/>
      <c r="G28" s="61">
        <f>(G21+G26+G11)*C28</f>
        <v>1548</v>
      </c>
      <c r="H28" s="90">
        <f>(H21+H26)*0.06</f>
        <v>1700.04</v>
      </c>
      <c r="I28" s="3"/>
      <c r="J28" s="3"/>
      <c r="K28" s="3"/>
      <c r="L28" s="3"/>
      <c r="M28" s="107"/>
    </row>
    <row r="29" spans="1:13">
      <c r="A29" s="62" t="s">
        <v>48</v>
      </c>
      <c r="B29" s="35"/>
      <c r="C29" s="35"/>
      <c r="D29" s="35"/>
      <c r="E29" s="35"/>
      <c r="F29" s="36"/>
      <c r="G29" s="37">
        <f>G21+G26+G28+G11</f>
        <v>27348</v>
      </c>
      <c r="H29" s="80">
        <f>H21+H26+H28</f>
        <v>30034.04</v>
      </c>
      <c r="I29" s="99"/>
      <c r="J29" s="99"/>
      <c r="K29" s="99"/>
      <c r="L29" s="99"/>
      <c r="M29" s="100"/>
    </row>
    <row r="30" spans="1:13">
      <c r="A30" s="63" t="s">
        <v>49</v>
      </c>
      <c r="B30" s="64"/>
      <c r="C30" s="64"/>
      <c r="D30" s="64"/>
      <c r="E30" s="64"/>
      <c r="F30" s="64"/>
      <c r="G30" s="65"/>
      <c r="H30" s="63"/>
      <c r="I30" s="64"/>
      <c r="J30" s="64"/>
      <c r="K30" s="64"/>
      <c r="L30" s="64"/>
      <c r="M30" s="108"/>
    </row>
    <row r="31" spans="1:13">
      <c r="A31" s="66" t="s">
        <v>50</v>
      </c>
      <c r="B31" s="67"/>
      <c r="C31" s="68">
        <v>0.06</v>
      </c>
      <c r="D31" s="69"/>
      <c r="E31" s="69"/>
      <c r="F31" s="70"/>
      <c r="G31" s="71">
        <f>G29*C31</f>
        <v>1640.88</v>
      </c>
      <c r="H31" s="91">
        <f>H29*0.06</f>
        <v>1802.0424</v>
      </c>
      <c r="I31" s="109"/>
      <c r="J31" s="109"/>
      <c r="K31" s="109"/>
      <c r="L31" s="109"/>
      <c r="M31" s="110"/>
    </row>
    <row r="32" ht="13.95" spans="1:13">
      <c r="A32" s="72" t="s">
        <v>51</v>
      </c>
      <c r="B32" s="73"/>
      <c r="C32" s="73"/>
      <c r="D32" s="73"/>
      <c r="E32" s="73"/>
      <c r="F32" s="73"/>
      <c r="G32" s="74">
        <f>G29+G31</f>
        <v>28988.88</v>
      </c>
      <c r="H32" s="74">
        <f>H29+H31</f>
        <v>31836.0824</v>
      </c>
      <c r="I32" s="111"/>
      <c r="J32" s="111"/>
      <c r="K32" s="111"/>
      <c r="L32" s="111"/>
      <c r="M32" s="112"/>
    </row>
    <row r="33" ht="13.95" spans="1:13">
      <c r="A33" s="92" t="s">
        <v>52</v>
      </c>
      <c r="B33" s="93"/>
      <c r="C33" s="93"/>
      <c r="D33" s="93"/>
      <c r="E33" s="93"/>
      <c r="F33" s="93"/>
      <c r="G33" s="74">
        <f>G32/9</f>
        <v>3220.98666666667</v>
      </c>
      <c r="H33" s="74">
        <f>H32/9</f>
        <v>3537.34248888889</v>
      </c>
      <c r="I33" s="111"/>
      <c r="J33" s="111"/>
      <c r="K33" s="111"/>
      <c r="L33" s="111"/>
      <c r="M33" s="112"/>
    </row>
  </sheetData>
  <mergeCells count="31">
    <mergeCell ref="A3:M3"/>
    <mergeCell ref="A5:B5"/>
    <mergeCell ref="A6:B6"/>
    <mergeCell ref="A7:B7"/>
    <mergeCell ref="A9:B9"/>
    <mergeCell ref="A10:G10"/>
    <mergeCell ref="H10:M10"/>
    <mergeCell ref="A11:F11"/>
    <mergeCell ref="A12:G12"/>
    <mergeCell ref="H12:M12"/>
    <mergeCell ref="A21:F21"/>
    <mergeCell ref="I21:M21"/>
    <mergeCell ref="A22:G22"/>
    <mergeCell ref="H22:M22"/>
    <mergeCell ref="A25:B25"/>
    <mergeCell ref="A26:F26"/>
    <mergeCell ref="I26:M26"/>
    <mergeCell ref="A27:G27"/>
    <mergeCell ref="H27:M27"/>
    <mergeCell ref="A28:B28"/>
    <mergeCell ref="C28:F28"/>
    <mergeCell ref="A29:F29"/>
    <mergeCell ref="A30:G30"/>
    <mergeCell ref="H30:M30"/>
    <mergeCell ref="A31:B31"/>
    <mergeCell ref="C31:F31"/>
    <mergeCell ref="I31:M31"/>
    <mergeCell ref="A32:F32"/>
    <mergeCell ref="A33:F33"/>
    <mergeCell ref="A13:A16"/>
    <mergeCell ref="A17:A19"/>
  </mergeCells>
  <printOptions horizontalCentered="1"/>
  <pageMargins left="0" right="0" top="0" bottom="0.25" header="0.5" footer="0.5"/>
  <pageSetup paperSize="9" scale="7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63"/>
  <sheetViews>
    <sheetView zoomScale="104" zoomScaleNormal="104" topLeftCell="A9" workbookViewId="0">
      <selection activeCell="P14" sqref="P14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53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54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55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56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57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58</v>
      </c>
      <c r="B11" s="28" t="s">
        <v>59</v>
      </c>
      <c r="C11" s="29" t="s">
        <v>60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/>
      <c r="B12" s="28" t="s">
        <v>61</v>
      </c>
      <c r="C12" s="29" t="s">
        <v>60</v>
      </c>
      <c r="D12" s="30"/>
      <c r="E12" s="30"/>
      <c r="F12" s="30"/>
      <c r="G12" s="31">
        <f t="shared" ref="G11:G16" si="0">D12*E12*F12</f>
        <v>0</v>
      </c>
    </row>
    <row r="13" s="3" customFormat="1" ht="47.5" customHeight="1" spans="1:7">
      <c r="A13" s="32"/>
      <c r="B13" s="28" t="s">
        <v>62</v>
      </c>
      <c r="C13" s="29" t="s">
        <v>60</v>
      </c>
      <c r="D13" s="30"/>
      <c r="E13" s="30"/>
      <c r="F13" s="30"/>
      <c r="G13" s="31">
        <f t="shared" si="0"/>
        <v>0</v>
      </c>
    </row>
    <row r="14" s="3" customFormat="1" ht="21" customHeight="1" spans="1:7">
      <c r="A14" s="32"/>
      <c r="B14" s="28" t="s">
        <v>63</v>
      </c>
      <c r="C14" s="29" t="s">
        <v>60</v>
      </c>
      <c r="D14" s="30"/>
      <c r="E14" s="30"/>
      <c r="F14" s="30"/>
      <c r="G14" s="31">
        <f t="shared" si="0"/>
        <v>0</v>
      </c>
    </row>
    <row r="15" s="3" customFormat="1" ht="21" customHeight="1" spans="1:7">
      <c r="A15" s="32"/>
      <c r="B15" s="28" t="s">
        <v>64</v>
      </c>
      <c r="C15" s="29" t="s">
        <v>60</v>
      </c>
      <c r="D15" s="30"/>
      <c r="E15" s="30"/>
      <c r="F15" s="30"/>
      <c r="G15" s="31">
        <f t="shared" si="0"/>
        <v>0</v>
      </c>
    </row>
    <row r="16" s="3" customFormat="1" ht="21" customHeight="1" spans="1:7">
      <c r="A16" s="33"/>
      <c r="B16" s="28" t="s">
        <v>65</v>
      </c>
      <c r="C16" s="29" t="s">
        <v>60</v>
      </c>
      <c r="D16" s="30"/>
      <c r="E16" s="30"/>
      <c r="F16" s="30"/>
      <c r="G16" s="31">
        <f t="shared" si="0"/>
        <v>0</v>
      </c>
    </row>
    <row r="17" s="3" customFormat="1" ht="21" customHeight="1" spans="1:7">
      <c r="A17" s="34" t="s">
        <v>23</v>
      </c>
      <c r="B17" s="35"/>
      <c r="C17" s="35"/>
      <c r="D17" s="35"/>
      <c r="E17" s="35"/>
      <c r="F17" s="36"/>
      <c r="G17" s="37">
        <f>SUM(G11:G16)</f>
        <v>0</v>
      </c>
    </row>
    <row r="18" s="4" customFormat="1" ht="18" customHeight="1" spans="1:7">
      <c r="A18" s="24" t="s">
        <v>24</v>
      </c>
      <c r="B18" s="25"/>
      <c r="C18" s="25"/>
      <c r="D18" s="25"/>
      <c r="E18" s="25"/>
      <c r="F18" s="25"/>
      <c r="G18" s="26"/>
    </row>
    <row r="19" s="3" customFormat="1" ht="18" customHeight="1" spans="1:7">
      <c r="A19" s="27" t="s">
        <v>31</v>
      </c>
      <c r="B19" s="28"/>
      <c r="C19" s="28" t="s">
        <v>27</v>
      </c>
      <c r="D19" s="38"/>
      <c r="E19" s="38">
        <v>20</v>
      </c>
      <c r="F19" s="38">
        <v>2</v>
      </c>
      <c r="G19" s="39">
        <f t="shared" ref="G19:G25" si="1">F19*E19*D19</f>
        <v>0</v>
      </c>
    </row>
    <row r="20" s="3" customFormat="1" ht="18" customHeight="1" spans="1:7">
      <c r="A20" s="32"/>
      <c r="B20" s="28"/>
      <c r="C20" s="28" t="s">
        <v>27</v>
      </c>
      <c r="D20" s="30"/>
      <c r="E20" s="30">
        <v>5</v>
      </c>
      <c r="F20" s="30">
        <v>2</v>
      </c>
      <c r="G20" s="40">
        <f t="shared" si="1"/>
        <v>0</v>
      </c>
    </row>
    <row r="21" s="3" customFormat="1" ht="18" customHeight="1" spans="1:7">
      <c r="A21" s="32"/>
      <c r="B21" s="28"/>
      <c r="C21" s="28" t="s">
        <v>27</v>
      </c>
      <c r="D21" s="38"/>
      <c r="E21" s="30">
        <v>10</v>
      </c>
      <c r="F21" s="30">
        <v>2</v>
      </c>
      <c r="G21" s="40">
        <f t="shared" si="1"/>
        <v>0</v>
      </c>
    </row>
    <row r="22" s="3" customFormat="1" ht="18" customHeight="1" spans="1:7">
      <c r="A22" s="32"/>
      <c r="B22" s="28"/>
      <c r="C22" s="28" t="s">
        <v>27</v>
      </c>
      <c r="D22" s="30"/>
      <c r="E22" s="30">
        <v>5</v>
      </c>
      <c r="F22" s="30">
        <v>2</v>
      </c>
      <c r="G22" s="40">
        <f t="shared" si="1"/>
        <v>0</v>
      </c>
    </row>
    <row r="23" s="3" customFormat="1" ht="18" customHeight="1" spans="1:7">
      <c r="A23" s="27" t="s">
        <v>36</v>
      </c>
      <c r="B23" s="41"/>
      <c r="C23" s="28" t="s">
        <v>27</v>
      </c>
      <c r="D23" s="30"/>
      <c r="E23" s="30">
        <v>1</v>
      </c>
      <c r="F23" s="30">
        <v>2</v>
      </c>
      <c r="G23" s="40">
        <f t="shared" si="1"/>
        <v>0</v>
      </c>
    </row>
    <row r="24" s="3" customFormat="1" ht="18" customHeight="1" spans="1:7">
      <c r="A24" s="32"/>
      <c r="B24" s="41"/>
      <c r="C24" s="28" t="s">
        <v>27</v>
      </c>
      <c r="D24" s="30"/>
      <c r="E24" s="30">
        <v>2</v>
      </c>
      <c r="F24" s="30">
        <v>2</v>
      </c>
      <c r="G24" s="40">
        <f t="shared" si="1"/>
        <v>0</v>
      </c>
    </row>
    <row r="25" s="3" customFormat="1" ht="18" customHeight="1" spans="1:7">
      <c r="A25" s="32"/>
      <c r="B25" s="41"/>
      <c r="C25" s="28" t="s">
        <v>27</v>
      </c>
      <c r="D25" s="30"/>
      <c r="E25" s="30">
        <v>1</v>
      </c>
      <c r="F25" s="30">
        <v>3</v>
      </c>
      <c r="G25" s="40">
        <f t="shared" si="1"/>
        <v>0</v>
      </c>
    </row>
    <row r="26" s="3" customFormat="1" ht="17.25" customHeight="1" spans="1:7">
      <c r="A26" s="42" t="s">
        <v>66</v>
      </c>
      <c r="B26" s="43"/>
      <c r="C26" s="43"/>
      <c r="D26" s="43"/>
      <c r="E26" s="43"/>
      <c r="F26" s="43"/>
      <c r="G26" s="44">
        <f>SUM(G19:G22)</f>
        <v>0</v>
      </c>
    </row>
    <row r="27" s="3" customFormat="1" ht="17.25" customHeight="1" spans="1:8">
      <c r="A27" s="45" t="s">
        <v>38</v>
      </c>
      <c r="B27" s="46"/>
      <c r="C27" s="46"/>
      <c r="D27" s="46"/>
      <c r="E27" s="46"/>
      <c r="F27" s="46"/>
      <c r="G27" s="47">
        <f>SUM(G19:G25)</f>
        <v>0</v>
      </c>
      <c r="H27" s="48"/>
    </row>
    <row r="28" s="4" customFormat="1" ht="17.25" customHeight="1" spans="1:7">
      <c r="A28" s="24" t="s">
        <v>39</v>
      </c>
      <c r="B28" s="25"/>
      <c r="C28" s="25"/>
      <c r="D28" s="25"/>
      <c r="E28" s="25"/>
      <c r="F28" s="25"/>
      <c r="G28" s="25"/>
    </row>
    <row r="29" s="3" customFormat="1" ht="17.25" customHeight="1" spans="1:7">
      <c r="A29" s="49" t="s">
        <v>67</v>
      </c>
      <c r="B29" s="49" t="s">
        <v>68</v>
      </c>
      <c r="C29" s="49" t="s">
        <v>27</v>
      </c>
      <c r="D29" s="50"/>
      <c r="E29" s="30"/>
      <c r="F29" s="30">
        <v>1</v>
      </c>
      <c r="G29" s="40">
        <f>F29*E29*D29</f>
        <v>0</v>
      </c>
    </row>
    <row r="30" s="3" customFormat="1" ht="15.75" customHeight="1" spans="1:7">
      <c r="A30" s="51" t="s">
        <v>69</v>
      </c>
      <c r="B30" s="49" t="s">
        <v>70</v>
      </c>
      <c r="C30" s="49" t="s">
        <v>27</v>
      </c>
      <c r="D30" s="50"/>
      <c r="E30" s="30">
        <v>1</v>
      </c>
      <c r="F30" s="30">
        <v>1</v>
      </c>
      <c r="G30" s="40">
        <f>F30*E30*D30</f>
        <v>0</v>
      </c>
    </row>
    <row r="31" s="5" customFormat="1" ht="17.25" customHeight="1" spans="1:7">
      <c r="A31" s="52"/>
      <c r="B31" s="49" t="s">
        <v>71</v>
      </c>
      <c r="C31" s="49" t="s">
        <v>27</v>
      </c>
      <c r="D31" s="30"/>
      <c r="E31" s="30">
        <v>1</v>
      </c>
      <c r="F31" s="30">
        <v>1</v>
      </c>
      <c r="G31" s="40">
        <f t="shared" ref="G31:G52" si="2">F31*E31*D31</f>
        <v>0</v>
      </c>
    </row>
    <row r="32" s="5" customFormat="1" ht="17.25" customHeight="1" spans="1:7">
      <c r="A32" s="51" t="s">
        <v>72</v>
      </c>
      <c r="B32" s="49" t="s">
        <v>73</v>
      </c>
      <c r="C32" s="49" t="s">
        <v>27</v>
      </c>
      <c r="D32" s="30"/>
      <c r="E32" s="30">
        <v>1</v>
      </c>
      <c r="F32" s="30">
        <v>1</v>
      </c>
      <c r="G32" s="40">
        <f t="shared" si="2"/>
        <v>0</v>
      </c>
    </row>
    <row r="33" s="5" customFormat="1" ht="17.25" customHeight="1" spans="1:7">
      <c r="A33" s="52"/>
      <c r="B33" s="49" t="s">
        <v>74</v>
      </c>
      <c r="C33" s="49" t="s">
        <v>27</v>
      </c>
      <c r="D33" s="30"/>
      <c r="E33" s="30">
        <v>1</v>
      </c>
      <c r="F33" s="30">
        <v>1</v>
      </c>
      <c r="G33" s="40">
        <f t="shared" si="2"/>
        <v>0</v>
      </c>
    </row>
    <row r="34" s="3" customFormat="1" ht="17.25" customHeight="1" spans="1:7">
      <c r="A34" s="49" t="s">
        <v>75</v>
      </c>
      <c r="B34" s="49" t="s">
        <v>76</v>
      </c>
      <c r="C34" s="49" t="s">
        <v>27</v>
      </c>
      <c r="D34" s="50"/>
      <c r="E34" s="30"/>
      <c r="F34" s="30">
        <v>1</v>
      </c>
      <c r="G34" s="40">
        <f t="shared" si="2"/>
        <v>0</v>
      </c>
    </row>
    <row r="35" s="3" customFormat="1" ht="17.25" customHeight="1" spans="1:7">
      <c r="A35" s="49" t="s">
        <v>77</v>
      </c>
      <c r="B35" s="49" t="s">
        <v>78</v>
      </c>
      <c r="C35" s="49" t="s">
        <v>27</v>
      </c>
      <c r="D35" s="50"/>
      <c r="E35" s="30">
        <v>0</v>
      </c>
      <c r="F35" s="30">
        <v>1</v>
      </c>
      <c r="G35" s="40">
        <f t="shared" si="2"/>
        <v>0</v>
      </c>
    </row>
    <row r="36" s="5" customFormat="1" ht="17.25" customHeight="1" spans="1:7">
      <c r="A36" s="49" t="s">
        <v>79</v>
      </c>
      <c r="B36" s="49" t="s">
        <v>80</v>
      </c>
      <c r="C36" s="49" t="s">
        <v>27</v>
      </c>
      <c r="D36" s="30"/>
      <c r="E36" s="30">
        <v>0</v>
      </c>
      <c r="F36" s="30">
        <v>0</v>
      </c>
      <c r="G36" s="40">
        <f t="shared" si="2"/>
        <v>0</v>
      </c>
    </row>
    <row r="37" s="5" customFormat="1" ht="17.25" customHeight="1" spans="1:7">
      <c r="A37" s="49" t="s">
        <v>81</v>
      </c>
      <c r="B37" s="49" t="s">
        <v>82</v>
      </c>
      <c r="C37" s="49" t="s">
        <v>27</v>
      </c>
      <c r="D37" s="30"/>
      <c r="E37" s="30">
        <v>1</v>
      </c>
      <c r="F37" s="30">
        <v>1</v>
      </c>
      <c r="G37" s="40">
        <f t="shared" si="2"/>
        <v>0</v>
      </c>
    </row>
    <row r="38" s="5" customFormat="1" ht="17.25" customHeight="1" spans="1:7">
      <c r="A38" s="49" t="s">
        <v>83</v>
      </c>
      <c r="B38" s="49" t="s">
        <v>84</v>
      </c>
      <c r="C38" s="49" t="s">
        <v>27</v>
      </c>
      <c r="D38" s="30"/>
      <c r="E38" s="30">
        <v>0</v>
      </c>
      <c r="F38" s="30">
        <v>0</v>
      </c>
      <c r="G38" s="40">
        <f t="shared" si="2"/>
        <v>0</v>
      </c>
    </row>
    <row r="39" s="5" customFormat="1" ht="17.25" customHeight="1" spans="1:7">
      <c r="A39" s="49" t="s">
        <v>85</v>
      </c>
      <c r="B39" s="49" t="s">
        <v>86</v>
      </c>
      <c r="C39" s="49" t="s">
        <v>27</v>
      </c>
      <c r="D39" s="30"/>
      <c r="E39" s="30">
        <v>0</v>
      </c>
      <c r="F39" s="30">
        <v>0</v>
      </c>
      <c r="G39" s="40">
        <f t="shared" si="2"/>
        <v>0</v>
      </c>
    </row>
    <row r="40" s="5" customFormat="1" ht="17.25" customHeight="1" spans="1:7">
      <c r="A40" s="49" t="s">
        <v>87</v>
      </c>
      <c r="B40" s="49" t="s">
        <v>88</v>
      </c>
      <c r="C40" s="49"/>
      <c r="D40" s="30"/>
      <c r="E40" s="30">
        <v>0</v>
      </c>
      <c r="F40" s="30">
        <v>0</v>
      </c>
      <c r="G40" s="40">
        <f t="shared" si="2"/>
        <v>0</v>
      </c>
    </row>
    <row r="41" s="3" customFormat="1" ht="17.25" customHeight="1" spans="1:7">
      <c r="A41" s="49" t="s">
        <v>89</v>
      </c>
      <c r="B41" s="49" t="s">
        <v>90</v>
      </c>
      <c r="C41" s="49" t="s">
        <v>27</v>
      </c>
      <c r="D41" s="50"/>
      <c r="E41" s="30"/>
      <c r="F41" s="30">
        <v>1</v>
      </c>
      <c r="G41" s="40">
        <f t="shared" si="2"/>
        <v>0</v>
      </c>
    </row>
    <row r="42" s="3" customFormat="1" ht="15.75" customHeight="1" spans="1:7">
      <c r="A42" s="49" t="s">
        <v>91</v>
      </c>
      <c r="B42" s="49" t="s">
        <v>90</v>
      </c>
      <c r="C42" s="49" t="s">
        <v>27</v>
      </c>
      <c r="D42" s="50"/>
      <c r="E42" s="30">
        <v>1</v>
      </c>
      <c r="F42" s="30">
        <v>1</v>
      </c>
      <c r="G42" s="40">
        <f t="shared" si="2"/>
        <v>0</v>
      </c>
    </row>
    <row r="43" s="5" customFormat="1" ht="17.25" customHeight="1" spans="1:7">
      <c r="A43" s="49" t="s">
        <v>92</v>
      </c>
      <c r="B43" s="49" t="s">
        <v>93</v>
      </c>
      <c r="C43" s="49" t="s">
        <v>27</v>
      </c>
      <c r="D43" s="30"/>
      <c r="E43" s="30">
        <v>1</v>
      </c>
      <c r="F43" s="30">
        <v>1</v>
      </c>
      <c r="G43" s="40">
        <f t="shared" si="2"/>
        <v>0</v>
      </c>
    </row>
    <row r="44" s="5" customFormat="1" ht="17.25" customHeight="1" spans="1:7">
      <c r="A44" s="49" t="s">
        <v>94</v>
      </c>
      <c r="B44" s="49" t="s">
        <v>95</v>
      </c>
      <c r="C44" s="49" t="s">
        <v>27</v>
      </c>
      <c r="D44" s="30"/>
      <c r="E44" s="30">
        <v>1</v>
      </c>
      <c r="F44" s="30">
        <v>1</v>
      </c>
      <c r="G44" s="40">
        <f t="shared" si="2"/>
        <v>0</v>
      </c>
    </row>
    <row r="45" s="5" customFormat="1" ht="17.25" customHeight="1" spans="1:7">
      <c r="A45" s="49" t="s">
        <v>96</v>
      </c>
      <c r="B45" s="49" t="s">
        <v>97</v>
      </c>
      <c r="C45" s="49" t="s">
        <v>27</v>
      </c>
      <c r="D45" s="30"/>
      <c r="E45" s="30">
        <v>1</v>
      </c>
      <c r="F45" s="30">
        <v>1</v>
      </c>
      <c r="G45" s="40">
        <f t="shared" si="2"/>
        <v>0</v>
      </c>
    </row>
    <row r="46" s="3" customFormat="1" ht="17.25" customHeight="1" spans="1:7">
      <c r="A46" s="49" t="s">
        <v>98</v>
      </c>
      <c r="B46" s="49" t="s">
        <v>99</v>
      </c>
      <c r="C46" s="49" t="s">
        <v>27</v>
      </c>
      <c r="D46" s="50"/>
      <c r="E46" s="30"/>
      <c r="F46" s="30">
        <v>1</v>
      </c>
      <c r="G46" s="40">
        <f t="shared" si="2"/>
        <v>0</v>
      </c>
    </row>
    <row r="47" s="3" customFormat="1" ht="17.25" customHeight="1" spans="1:7">
      <c r="A47" s="49" t="s">
        <v>100</v>
      </c>
      <c r="B47" s="49" t="s">
        <v>99</v>
      </c>
      <c r="C47" s="49" t="s">
        <v>27</v>
      </c>
      <c r="D47" s="50"/>
      <c r="E47" s="30">
        <v>0</v>
      </c>
      <c r="F47" s="30">
        <v>1</v>
      </c>
      <c r="G47" s="40">
        <f t="shared" si="2"/>
        <v>0</v>
      </c>
    </row>
    <row r="48" s="5" customFormat="1" ht="17.25" customHeight="1" spans="1:7">
      <c r="A48" s="49" t="s">
        <v>101</v>
      </c>
      <c r="B48" s="49" t="s">
        <v>102</v>
      </c>
      <c r="C48" s="49" t="s">
        <v>27</v>
      </c>
      <c r="D48" s="30"/>
      <c r="E48" s="30">
        <v>0</v>
      </c>
      <c r="F48" s="30">
        <v>0</v>
      </c>
      <c r="G48" s="40">
        <f t="shared" si="2"/>
        <v>0</v>
      </c>
    </row>
    <row r="49" s="5" customFormat="1" ht="17.25" customHeight="1" spans="1:7">
      <c r="A49" s="49" t="s">
        <v>103</v>
      </c>
      <c r="B49" s="49"/>
      <c r="C49" s="49" t="s">
        <v>27</v>
      </c>
      <c r="D49" s="30"/>
      <c r="E49" s="30">
        <v>0</v>
      </c>
      <c r="F49" s="30">
        <v>0</v>
      </c>
      <c r="G49" s="40">
        <f t="shared" si="2"/>
        <v>0</v>
      </c>
    </row>
    <row r="50" s="5" customFormat="1" ht="17.25" customHeight="1" spans="1:7">
      <c r="A50" s="49" t="s">
        <v>104</v>
      </c>
      <c r="B50" s="49"/>
      <c r="C50" s="49" t="s">
        <v>27</v>
      </c>
      <c r="D50" s="30"/>
      <c r="E50" s="30">
        <v>0</v>
      </c>
      <c r="F50" s="30">
        <v>0</v>
      </c>
      <c r="G50" s="40">
        <f t="shared" si="2"/>
        <v>0</v>
      </c>
    </row>
    <row r="51" s="5" customFormat="1" ht="17.25" customHeight="1" spans="1:7">
      <c r="A51" s="49" t="s">
        <v>105</v>
      </c>
      <c r="B51" s="49" t="s">
        <v>106</v>
      </c>
      <c r="C51" s="49"/>
      <c r="D51" s="30"/>
      <c r="E51" s="30">
        <v>0</v>
      </c>
      <c r="F51" s="30">
        <v>0</v>
      </c>
      <c r="G51" s="40">
        <f t="shared" si="2"/>
        <v>0</v>
      </c>
    </row>
    <row r="52" s="3" customFormat="1" ht="17.25" customHeight="1" spans="1:7">
      <c r="A52" s="53"/>
      <c r="B52" s="54"/>
      <c r="C52" s="55"/>
      <c r="D52" s="50"/>
      <c r="E52" s="30"/>
      <c r="F52" s="30"/>
      <c r="G52" s="40">
        <f t="shared" si="2"/>
        <v>0</v>
      </c>
    </row>
    <row r="53" s="3" customFormat="1" ht="17.25" customHeight="1" spans="1:7">
      <c r="A53" s="45" t="s">
        <v>45</v>
      </c>
      <c r="B53" s="46"/>
      <c r="C53" s="46"/>
      <c r="D53" s="46"/>
      <c r="E53" s="46"/>
      <c r="F53" s="46"/>
      <c r="G53" s="47">
        <f>SUM(G29:G52)</f>
        <v>0</v>
      </c>
    </row>
    <row r="54" s="4" customFormat="1" ht="17.25" customHeight="1" spans="1:7">
      <c r="A54" s="24" t="s">
        <v>46</v>
      </c>
      <c r="B54" s="25"/>
      <c r="C54" s="25"/>
      <c r="D54" s="25"/>
      <c r="E54" s="25"/>
      <c r="F54" s="25"/>
      <c r="G54" s="26"/>
    </row>
    <row r="55" s="3" customFormat="1" ht="17.25" customHeight="1" spans="1:7">
      <c r="A55" s="56" t="s">
        <v>47</v>
      </c>
      <c r="B55" s="57"/>
      <c r="C55" s="58">
        <v>0.06</v>
      </c>
      <c r="D55" s="59"/>
      <c r="E55" s="59"/>
      <c r="F55" s="60"/>
      <c r="G55" s="61">
        <f>(G27+G53+G17)*C55</f>
        <v>0</v>
      </c>
    </row>
    <row r="56" s="3" customFormat="1" ht="21" customHeight="1" spans="1:7">
      <c r="A56" s="62" t="s">
        <v>48</v>
      </c>
      <c r="B56" s="35"/>
      <c r="C56" s="35"/>
      <c r="D56" s="35"/>
      <c r="E56" s="35"/>
      <c r="F56" s="36"/>
      <c r="G56" s="37">
        <f>G27+G53+G55+G17</f>
        <v>0</v>
      </c>
    </row>
    <row r="57" s="4" customFormat="1" ht="17.25" customHeight="1" spans="1:7">
      <c r="A57" s="63" t="s">
        <v>49</v>
      </c>
      <c r="B57" s="64"/>
      <c r="C57" s="64"/>
      <c r="D57" s="64"/>
      <c r="E57" s="64"/>
      <c r="F57" s="64"/>
      <c r="G57" s="65"/>
    </row>
    <row r="58" s="3" customFormat="1" ht="17.25" customHeight="1" spans="1:7">
      <c r="A58" s="66" t="s">
        <v>50</v>
      </c>
      <c r="B58" s="67"/>
      <c r="C58" s="68">
        <v>0.06</v>
      </c>
      <c r="D58" s="69"/>
      <c r="E58" s="69"/>
      <c r="F58" s="70"/>
      <c r="G58" s="71">
        <f>G56*C58</f>
        <v>0</v>
      </c>
    </row>
    <row r="59" s="3" customFormat="1" ht="17.25" customHeight="1" spans="1:7">
      <c r="A59" s="72" t="s">
        <v>51</v>
      </c>
      <c r="B59" s="73"/>
      <c r="C59" s="73"/>
      <c r="D59" s="73"/>
      <c r="E59" s="73"/>
      <c r="F59" s="73"/>
      <c r="G59" s="74">
        <f>G56+G58</f>
        <v>0</v>
      </c>
    </row>
    <row r="60" s="3" customFormat="1" ht="17.25" customHeight="1" spans="1:7">
      <c r="A60" s="75" t="s">
        <v>52</v>
      </c>
      <c r="B60" s="76"/>
      <c r="C60" s="76"/>
      <c r="D60" s="76"/>
      <c r="E60" s="76"/>
      <c r="F60" s="76"/>
      <c r="G60" s="74">
        <f>G59/50</f>
        <v>0</v>
      </c>
    </row>
    <row r="61" s="3" customFormat="1" spans="1:7">
      <c r="A61" s="6"/>
      <c r="B61" s="6"/>
      <c r="C61" s="6"/>
      <c r="D61" s="6"/>
      <c r="E61" s="6"/>
      <c r="F61" s="6"/>
      <c r="G61" s="6"/>
    </row>
    <row r="62" s="3" customFormat="1" ht="12.75" customHeight="1" spans="1:7">
      <c r="A62" s="77"/>
      <c r="B62" s="77"/>
      <c r="C62" s="77"/>
      <c r="D62" s="77"/>
      <c r="E62" s="77"/>
      <c r="F62" s="77"/>
      <c r="G62" s="77"/>
    </row>
    <row r="63" s="3" customFormat="1" ht="11.4" spans="1:7">
      <c r="A63" s="77"/>
      <c r="B63" s="77"/>
      <c r="C63" s="77"/>
      <c r="D63" s="77"/>
      <c r="E63" s="77"/>
      <c r="F63" s="77"/>
      <c r="G63" s="77"/>
    </row>
  </sheetData>
  <mergeCells count="29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6:F26"/>
    <mergeCell ref="A27:F27"/>
    <mergeCell ref="A28:G28"/>
    <mergeCell ref="A52:B52"/>
    <mergeCell ref="A53:F53"/>
    <mergeCell ref="A54:G54"/>
    <mergeCell ref="A55:B55"/>
    <mergeCell ref="C55:F55"/>
    <mergeCell ref="A56:F56"/>
    <mergeCell ref="A57:G57"/>
    <mergeCell ref="A58:B58"/>
    <mergeCell ref="C58:F58"/>
    <mergeCell ref="A59:F59"/>
    <mergeCell ref="A60:F60"/>
    <mergeCell ref="A11:A16"/>
    <mergeCell ref="A19:A22"/>
    <mergeCell ref="A23:A25"/>
    <mergeCell ref="A30:A31"/>
    <mergeCell ref="A32:A33"/>
    <mergeCell ref="A62:G6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2024-07-16T08:54:33Z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2052-12.1.0.17468</vt:lpwstr>
  </property>
</Properties>
</file>