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 tabRatio="372" activeTab="1"/>
  </bookViews>
  <sheets>
    <sheet name="1214" sheetId="28" r:id="rId1"/>
    <sheet name="1214解释" sheetId="29" r:id="rId2"/>
    <sheet name="1220" sheetId="30" r:id="rId3"/>
    <sheet name="立项" sheetId="31" r:id="rId4"/>
  </sheets>
  <calcPr calcId="144525" concurrentCalc="0"/>
</workbook>
</file>

<file path=xl/sharedStrings.xml><?xml version="1.0" encoding="utf-8"?>
<sst xmlns="http://schemas.openxmlformats.org/spreadsheetml/2006/main" count="199">
  <si>
    <t xml:space="preserve">               MOMO2019年会盛典报价</t>
  </si>
  <si>
    <t>备注</t>
  </si>
  <si>
    <t>外场布置</t>
  </si>
  <si>
    <t>总价</t>
  </si>
  <si>
    <t>入口</t>
  </si>
  <si>
    <t>门头</t>
  </si>
  <si>
    <t>个</t>
  </si>
  <si>
    <t>铁架龙骨，外包木板，亚光防水涂料，</t>
  </si>
  <si>
    <t>两版差8000？</t>
  </si>
  <si>
    <t>发光立体字</t>
  </si>
  <si>
    <t>亚克力发光灯箱字，背面铁架支撑与门头结构链接</t>
  </si>
  <si>
    <t>签到</t>
  </si>
  <si>
    <t>欢迎背板</t>
  </si>
  <si>
    <t>12m*4m</t>
  </si>
  <si>
    <t>桁架宝丽布</t>
  </si>
  <si>
    <t>通道</t>
  </si>
  <si>
    <t>发光通道</t>
  </si>
  <si>
    <t>主形象区域</t>
  </si>
  <si>
    <t>背板（正常）</t>
  </si>
  <si>
    <t>平米</t>
  </si>
  <si>
    <t>20m*3.6m</t>
  </si>
  <si>
    <t>背板（异形）</t>
  </si>
  <si>
    <t>10m*3.6m</t>
  </si>
  <si>
    <t>MOMO圆形可触灯</t>
  </si>
  <si>
    <t>TRUSS架结构</t>
  </si>
  <si>
    <t>米</t>
  </si>
  <si>
    <t>L(40m+20m) *H2.5m 10根立腿</t>
  </si>
  <si>
    <t>TRUSS架吊装造型</t>
  </si>
  <si>
    <t>北极熊大</t>
  </si>
  <si>
    <t>北极熊小</t>
  </si>
  <si>
    <t>LED发光造型</t>
  </si>
  <si>
    <t>拍照区</t>
  </si>
  <si>
    <t>彩虹区域</t>
  </si>
  <si>
    <t>北极熊景观可以去点-确认其他问题后我去沟通这项</t>
  </si>
  <si>
    <t>异形背板区域</t>
  </si>
  <si>
    <t>面积？</t>
  </si>
  <si>
    <t>异形背板区域LED发光造型</t>
  </si>
  <si>
    <t>火烈鸟+仙人掌区</t>
  </si>
  <si>
    <t>我记得1个区域1W来着？</t>
  </si>
  <si>
    <t>吧台</t>
  </si>
  <si>
    <t>吧桌</t>
  </si>
  <si>
    <t>酒柜及灯箱</t>
  </si>
  <si>
    <t>酒柜两侧铁网结构</t>
  </si>
  <si>
    <t>之前没有报酒柜？</t>
  </si>
  <si>
    <t>Subtotal</t>
  </si>
  <si>
    <t>舞台舞美制作</t>
  </si>
  <si>
    <t>LED屏幕底座</t>
  </si>
  <si>
    <t>主舞台</t>
  </si>
  <si>
    <t>舞台地毯</t>
  </si>
  <si>
    <t>之前是单价是28？</t>
  </si>
  <si>
    <t>舞台背景结构</t>
  </si>
  <si>
    <t>项</t>
  </si>
  <si>
    <t>舞台上方Logo</t>
  </si>
  <si>
    <t>腰幕结构</t>
  </si>
  <si>
    <t>运输</t>
  </si>
  <si>
    <t>车</t>
  </si>
  <si>
    <t>活动运输物流用车都在这了哈？</t>
  </si>
  <si>
    <t>人工</t>
  </si>
  <si>
    <t>工时</t>
  </si>
  <si>
    <t>进撤场人工</t>
  </si>
  <si>
    <t>大屏</t>
  </si>
  <si>
    <t>LED屏幕（主）</t>
  </si>
  <si>
    <t>P3.9: 500mm x 500mm, Pixel: 4096 x 1152,  Size: 16000mm x 4500mm    (32 x 9piece)</t>
  </si>
  <si>
    <t>LED屏幕（腰）</t>
  </si>
  <si>
    <t>P3.9: 500mm x 500mm, Pixel: 2048 x 640,  Size: 8000mm x 2500mm    (10 x 6piece) 2set</t>
  </si>
  <si>
    <t>LED屏幕（彩幕）</t>
  </si>
  <si>
    <t xml:space="preserve">P3.9: 500mm x 500mm, Pixel: 0000 x 0000,  Size: 0000mm x 0000mm    (0 x 0piece) </t>
  </si>
  <si>
    <t>LED处理器</t>
  </si>
  <si>
    <t>MIG-560D</t>
  </si>
  <si>
    <t>液晶监视器</t>
  </si>
  <si>
    <t>DELL  LCD 24"  （16 : 10）</t>
  </si>
  <si>
    <t>巴可E2 4k屏幕管理系统</t>
  </si>
  <si>
    <t xml:space="preserve">Barco /E2 Screen management system </t>
  </si>
  <si>
    <t>巴可E2控制器 EC-200</t>
  </si>
  <si>
    <t>Barco /Event Master EC-200</t>
  </si>
  <si>
    <t>拼接融合工作站</t>
  </si>
  <si>
    <t>WORKSTATION MAIN CONTROLLER</t>
  </si>
  <si>
    <t>拼接融合控制软件</t>
  </si>
  <si>
    <t>WATCHOUT 6.0</t>
  </si>
  <si>
    <t>苹果电脑</t>
  </si>
  <si>
    <t>MarBook Pro15"</t>
  </si>
  <si>
    <t>导播设备</t>
  </si>
  <si>
    <t>光纤系统</t>
  </si>
  <si>
    <t xml:space="preserve">Optical Fiber Syestem  </t>
  </si>
  <si>
    <t>电柜</t>
  </si>
  <si>
    <t xml:space="preserve">TL 34L </t>
  </si>
  <si>
    <t>音响</t>
  </si>
  <si>
    <t xml:space="preserve">线阵列中高频音箱 </t>
  </si>
  <si>
    <t>线阵列中低频音箱</t>
  </si>
  <si>
    <t>线阵列超低频音箱</t>
  </si>
  <si>
    <t xml:space="preserve">返送音箱 </t>
  </si>
  <si>
    <t xml:space="preserve">数字功放 </t>
  </si>
  <si>
    <t xml:space="preserve">数字调音台 </t>
  </si>
  <si>
    <t>无线手持麦克风</t>
  </si>
  <si>
    <t>无线肉色头戴麦克风</t>
  </si>
  <si>
    <t xml:space="preserve">天线放大器 </t>
  </si>
  <si>
    <t>音频电脑</t>
  </si>
  <si>
    <t>DI-BOX</t>
  </si>
  <si>
    <t>16路音频缆车</t>
  </si>
  <si>
    <t>无线对讲主机</t>
  </si>
  <si>
    <t>无线接收机及耳机</t>
  </si>
  <si>
    <t>有线对讲主机</t>
  </si>
  <si>
    <t>有线对讲接收机</t>
  </si>
  <si>
    <t>灯光</t>
  </si>
  <si>
    <t>切割电脑灯</t>
  </si>
  <si>
    <t>三合一光束电脑灯</t>
  </si>
  <si>
    <t>LED摇头灯</t>
  </si>
  <si>
    <t>LED PAR</t>
  </si>
  <si>
    <t>电脑灯调光台</t>
  </si>
  <si>
    <t>调光台扩展</t>
  </si>
  <si>
    <t>信号放大器</t>
  </si>
  <si>
    <t>TRUSS(Black)</t>
  </si>
  <si>
    <t>电动葫芦</t>
  </si>
  <si>
    <t>雾机</t>
  </si>
  <si>
    <t>AV人员及运费</t>
  </si>
  <si>
    <t>视频操控师</t>
  </si>
  <si>
    <t>音响师</t>
  </si>
  <si>
    <t>灯光师</t>
  </si>
  <si>
    <t>技术人员</t>
  </si>
  <si>
    <t>市内运费</t>
  </si>
  <si>
    <t>拍摄</t>
  </si>
  <si>
    <t>前期MOMO绿幕摄影-绿幕</t>
  </si>
  <si>
    <t>灯光及设备租赁</t>
  </si>
  <si>
    <t>天</t>
  </si>
  <si>
    <t>摄像师</t>
  </si>
  <si>
    <t>含设备架设1人</t>
  </si>
  <si>
    <t>摄影</t>
  </si>
  <si>
    <t>人</t>
  </si>
  <si>
    <t>摄像</t>
  </si>
  <si>
    <t>机位</t>
  </si>
  <si>
    <t>摇臂</t>
  </si>
  <si>
    <t>图片直播</t>
  </si>
  <si>
    <t>修图师</t>
  </si>
  <si>
    <t>其他费用</t>
  </si>
  <si>
    <t>串场视频剪辑，不含配音（非特效制作）</t>
  </si>
  <si>
    <t>开场视频</t>
  </si>
  <si>
    <t>活动总结视频剪辑</t>
  </si>
  <si>
    <t>本次赠送</t>
  </si>
  <si>
    <t>动态KV制作</t>
  </si>
  <si>
    <t>大巴车</t>
  </si>
  <si>
    <t>趟</t>
  </si>
  <si>
    <t>包含接送机</t>
  </si>
  <si>
    <t>礼仪</t>
  </si>
  <si>
    <t>安检</t>
  </si>
  <si>
    <t>第三方收取</t>
  </si>
  <si>
    <t>保安（制服）</t>
  </si>
  <si>
    <t>保安（防爆）</t>
  </si>
  <si>
    <t>X光机</t>
  </si>
  <si>
    <t>台</t>
  </si>
  <si>
    <t>安检门</t>
  </si>
  <si>
    <t>风险评估</t>
  </si>
  <si>
    <t>次</t>
  </si>
  <si>
    <t>电费预估</t>
  </si>
  <si>
    <t>4000变40000？</t>
  </si>
  <si>
    <t>暖场节目—乐队</t>
  </si>
  <si>
    <t>其他物料</t>
  </si>
  <si>
    <t>批</t>
  </si>
  <si>
    <t>预计：车头牌、手举牌等</t>
  </si>
  <si>
    <t>10000?</t>
  </si>
  <si>
    <t>嘉宾道具</t>
  </si>
  <si>
    <t>邀请函等</t>
  </si>
  <si>
    <t>合计</t>
  </si>
  <si>
    <t>服务费</t>
  </si>
  <si>
    <t>税金</t>
  </si>
  <si>
    <t>总计</t>
  </si>
  <si>
    <t>最终优惠金额</t>
  </si>
  <si>
    <t>工艺不同价格有所增加</t>
  </si>
  <si>
    <t>北极熊景观可以去掉</t>
  </si>
  <si>
    <t>28平米+2个造型</t>
  </si>
  <si>
    <t>这个区域面积增加为之前的约2倍</t>
  </si>
  <si>
    <t>之前的是放在背板上，没有酒柜</t>
  </si>
  <si>
    <t>可以改为28</t>
  </si>
  <si>
    <t>未包含，运输车需求为报价后新提出</t>
  </si>
  <si>
    <t>之前4000是跟国会沟通时国会给的预估价格，40000是跟宇轩询问的去年的价格；此项实际将以国家会议中心的结算价格收取。</t>
  </si>
  <si>
    <t>预估价格，结算时将以实际制作的相关物料收取</t>
  </si>
  <si>
    <t>18m*4m</t>
  </si>
  <si>
    <t>尺寸增加</t>
  </si>
  <si>
    <t>库房</t>
  </si>
  <si>
    <t>18m*6m</t>
  </si>
  <si>
    <t>八棱柱展具</t>
  </si>
  <si>
    <t>增加库房</t>
  </si>
  <si>
    <t>北极熊景观已去掉</t>
  </si>
  <si>
    <t>之前是指投标方案的版本吗？那版的是放在背板上，没有单独的酒柜</t>
  </si>
  <si>
    <t>前期绿幕摄像师</t>
  </si>
  <si>
    <t>最初报价为45000元，经与使用人协商绿幕素材由MOMO技术部门提供所以省去了视频公司抠图的成本，费用降为38000元；现视频工作已开始执行，技术部门提供的素材无法满足剪辑需求，仍需要由视频公司自行解决；故视频价格与之前报价相同；</t>
  </si>
  <si>
    <t>保安（24日夜保）</t>
  </si>
  <si>
    <t>24日夜晚看守库房</t>
  </si>
  <si>
    <t>之前4000是投标时询问国会时，国会给的预估价格，40000是跟使用人询问的去年的价格；此项实际将以国家会议中心的结算价格收取。</t>
  </si>
  <si>
    <t>经过与使用人沟通，乐队可略降低标准</t>
  </si>
  <si>
    <t>预估价格，结算时将按实际制作的物料收取；</t>
  </si>
  <si>
    <t>运输车辆</t>
  </si>
  <si>
    <t>AV</t>
  </si>
  <si>
    <t>左权家</t>
  </si>
  <si>
    <t>搭建</t>
  </si>
  <si>
    <t>阿瑞家</t>
  </si>
  <si>
    <t>视频</t>
  </si>
  <si>
    <t>时代中孚</t>
  </si>
  <si>
    <t>杨师傅</t>
  </si>
  <si>
    <t>李妍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</si>
</sst>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7" formatCode="&quot;￥&quot;#,##0.00;&quot;￥&quot;\-#,##0.00"/>
    <numFmt numFmtId="176" formatCode="0_);[Red]\(0\)"/>
    <numFmt numFmtId="177" formatCode="&quot;￥&quot;#,##0.00_);[Red]\(&quot;￥&quot;#,##0.00\)"/>
    <numFmt numFmtId="178" formatCode="_ \¥* #,##0.00_ ;_ \¥* \-#,##0.00_ ;_ \¥* &quot;-&quot;??_ ;_ @_ "/>
    <numFmt numFmtId="179" formatCode="&quot;￥&quot;#,##0.00;[Red]&quot;￥&quot;#,##0.00"/>
    <numFmt numFmtId="180" formatCode="&quot;￥&quot;#,##0_);[Red]\(&quot;￥&quot;#,##0\)"/>
    <numFmt numFmtId="181" formatCode="#,##0.0_);[Red]\(#,##0.0\)"/>
  </numFmts>
  <fonts count="27">
    <font>
      <sz val="11"/>
      <color theme="1"/>
      <name val="DengXian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rgb="FFFF0000"/>
      <name val="微软雅黑"/>
      <charset val="134"/>
    </font>
    <font>
      <i/>
      <sz val="10"/>
      <color theme="1"/>
      <name val="微软雅黑"/>
      <charset val="134"/>
    </font>
    <font>
      <sz val="11"/>
      <color theme="1"/>
      <name val="DengXian"/>
      <charset val="134"/>
      <scheme val="minor"/>
    </font>
    <font>
      <sz val="11"/>
      <color theme="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2"/>
      <name val="宋体"/>
      <charset val="134"/>
    </font>
    <font>
      <sz val="11"/>
      <color rgb="FF9C65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theme="1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42" fontId="5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15" borderId="1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5" fillId="23" borderId="13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4" fillId="34" borderId="14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0" borderId="0"/>
    <xf numFmtId="0" fontId="10" fillId="0" borderId="0">
      <alignment vertical="center"/>
    </xf>
    <xf numFmtId="0" fontId="10" fillId="0" borderId="0">
      <alignment horizontal="justify" vertical="justify" textRotation="127" wrapText="1"/>
      <protection hidden="1"/>
    </xf>
    <xf numFmtId="0" fontId="10" fillId="0" borderId="0" applyProtection="0">
      <alignment vertical="center"/>
    </xf>
    <xf numFmtId="0" fontId="26" fillId="0" borderId="0"/>
    <xf numFmtId="0" fontId="10" fillId="0" borderId="0">
      <alignment vertical="center"/>
    </xf>
    <xf numFmtId="0" fontId="26" fillId="0" borderId="0"/>
    <xf numFmtId="178" fontId="10" fillId="0" borderId="0" applyFont="0" applyFill="0" applyBorder="0" applyAlignment="0" applyProtection="0"/>
  </cellStyleXfs>
  <cellXfs count="71">
    <xf numFmtId="0" fontId="0" fillId="0" borderId="0" xfId="0"/>
    <xf numFmtId="0" fontId="1" fillId="2" borderId="0" xfId="0" applyFont="1" applyFill="1" applyAlignment="1">
      <alignment vertical="center" wrapText="1"/>
    </xf>
    <xf numFmtId="176" fontId="1" fillId="2" borderId="0" xfId="0" applyNumberFormat="1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7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0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2" fillId="2" borderId="1" xfId="37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4" fillId="2" borderId="5" xfId="37" applyNumberFormat="1" applyFont="1" applyFill="1" applyBorder="1" applyAlignment="1">
      <alignment horizontal="center" vertical="center" wrapText="1"/>
    </xf>
    <xf numFmtId="0" fontId="4" fillId="2" borderId="1" xfId="37" applyNumberFormat="1" applyFont="1" applyFill="1" applyBorder="1" applyAlignment="1">
      <alignment horizontal="center" vertical="center" wrapText="1"/>
    </xf>
    <xf numFmtId="7" fontId="4" fillId="2" borderId="1" xfId="37" applyNumberFormat="1" applyFont="1" applyFill="1" applyBorder="1" applyAlignment="1">
      <alignment horizontal="center" vertical="center" wrapText="1"/>
    </xf>
    <xf numFmtId="176" fontId="4" fillId="2" borderId="1" xfId="37" applyNumberFormat="1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left" vertical="center" wrapText="1"/>
    </xf>
    <xf numFmtId="0" fontId="1" fillId="2" borderId="1" xfId="55" applyFont="1" applyFill="1" applyBorder="1" applyAlignment="1">
      <alignment horizontal="left" vertical="center"/>
    </xf>
    <xf numFmtId="0" fontId="1" fillId="2" borderId="1" xfId="16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2" borderId="1" xfId="37" applyFont="1" applyFill="1" applyBorder="1" applyAlignment="1">
      <alignment horizontal="left" vertical="center" wrapText="1"/>
    </xf>
    <xf numFmtId="0" fontId="2" fillId="2" borderId="1" xfId="37" applyNumberFormat="1" applyFont="1" applyFill="1" applyBorder="1" applyAlignment="1">
      <alignment horizontal="left" vertical="center" wrapText="1"/>
    </xf>
    <xf numFmtId="18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2" fillId="2" borderId="5" xfId="37" applyNumberFormat="1" applyFont="1" applyFill="1" applyBorder="1" applyAlignment="1">
      <alignment horizontal="center" vertical="center" wrapText="1"/>
    </xf>
    <xf numFmtId="177" fontId="2" fillId="2" borderId="1" xfId="37" applyNumberFormat="1" applyFont="1" applyFill="1" applyBorder="1" applyAlignment="1">
      <alignment horizontal="center" vertical="center" wrapText="1"/>
    </xf>
    <xf numFmtId="176" fontId="2" fillId="2" borderId="1" xfId="37" applyNumberFormat="1" applyFont="1" applyFill="1" applyBorder="1" applyAlignment="1">
      <alignment horizontal="center" vertical="center" wrapText="1"/>
    </xf>
    <xf numFmtId="177" fontId="2" fillId="2" borderId="1" xfId="37" applyNumberFormat="1" applyFont="1" applyFill="1" applyBorder="1" applyAlignment="1">
      <alignment horizontal="left" vertical="center" wrapText="1"/>
    </xf>
    <xf numFmtId="9" fontId="2" fillId="2" borderId="1" xfId="1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176" fontId="2" fillId="2" borderId="1" xfId="10" applyNumberFormat="1" applyFont="1" applyFill="1" applyBorder="1" applyAlignment="1">
      <alignment horizontal="center" vertical="center" wrapText="1"/>
    </xf>
    <xf numFmtId="181" fontId="2" fillId="2" borderId="1" xfId="0" applyNumberFormat="1" applyFont="1" applyFill="1" applyBorder="1" applyAlignment="1">
      <alignment vertical="center" wrapText="1"/>
    </xf>
    <xf numFmtId="177" fontId="2" fillId="2" borderId="1" xfId="37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176" fontId="1" fillId="2" borderId="0" xfId="0" applyNumberFormat="1" applyFont="1" applyFill="1" applyAlignment="1">
      <alignment wrapText="1"/>
    </xf>
    <xf numFmtId="0" fontId="3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百分比" xfId="10" builtinId="5"/>
    <cellStyle name="注释" xfId="11" builtinId="10"/>
    <cellStyle name="60% - 强调文字颜色 2" xfId="12" builtinId="36"/>
    <cellStyle name="标题 4" xfId="13" builtinId="19"/>
    <cellStyle name="警告文本" xfId="14" builtinId="11"/>
    <cellStyle name="标题" xfId="15" builtinId="15"/>
    <cellStyle name="0,0_x000d__x000d_NA_x000d__x000d_" xfId="16"/>
    <cellStyle name="解释性文本" xfId="17" builtinId="53"/>
    <cellStyle name="标题 1" xfId="18" builtinId="16"/>
    <cellStyle name="标题 2" xfId="19" builtinId="17"/>
    <cellStyle name="60% - 强调文字颜色 1" xfId="20" builtinId="32"/>
    <cellStyle name="标题 3" xfId="21" builtinId="18"/>
    <cellStyle name="60% - 强调文字颜色 4" xfId="22" builtinId="44"/>
    <cellStyle name="输出" xfId="23" builtinId="21"/>
    <cellStyle name="计算" xfId="24" builtinId="22"/>
    <cellStyle name="检查单元格" xfId="25" builtinId="23"/>
    <cellStyle name="20% - 强调文字颜色 6" xfId="26" builtinId="50"/>
    <cellStyle name="强调文字颜色 2" xfId="27" builtinId="33"/>
    <cellStyle name="链接单元格" xfId="28" builtinId="24"/>
    <cellStyle name="汇总" xfId="29" builtinId="25"/>
    <cellStyle name="好" xfId="30" builtinId="26"/>
    <cellStyle name="适中" xfId="31" builtinId="28"/>
    <cellStyle name="20% - 强调文字颜色 5" xfId="32" builtinId="46"/>
    <cellStyle name="强调文字颜色 1" xfId="33" builtinId="29"/>
    <cellStyle name="20% - 强调文字颜色 1" xfId="34" builtinId="30"/>
    <cellStyle name="40% - 强调文字颜色 1" xfId="35" builtinId="31"/>
    <cellStyle name="20% - 强调文字颜色 2" xfId="36" builtinId="34"/>
    <cellStyle name="0,0_x005f_x000d__x005f_x000a_NA_x005f_x000d__x005f_x000a_" xfId="37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0,0_x000a__x000a_NA_x000a__x000a_" xfId="50"/>
    <cellStyle name="常规 2" xfId="51"/>
    <cellStyle name="0,0_x000d__x000d_NA_x000d__x000d_ 3" xfId="52"/>
    <cellStyle name="Normal_Sheet1" xfId="53"/>
    <cellStyle name="常规 4" xfId="54"/>
    <cellStyle name="常规_Sheet1" xfId="55"/>
    <cellStyle name="货币 2" xfId="5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12"/>
  <sheetViews>
    <sheetView topLeftCell="A20" workbookViewId="0">
      <selection activeCell="A15" sqref="$A1:$XFD1048576"/>
    </sheetView>
  </sheetViews>
  <sheetFormatPr defaultColWidth="20.8333333333333" defaultRowHeight="14.5"/>
  <cols>
    <col min="1" max="1" width="12.1666666666667" style="64" customWidth="1"/>
    <col min="2" max="2" width="18.1666666666667" style="64" customWidth="1"/>
    <col min="3" max="3" width="6" style="64" customWidth="1"/>
    <col min="4" max="4" width="5.5" style="64" customWidth="1"/>
    <col min="5" max="5" width="5" style="64" customWidth="1"/>
    <col min="6" max="6" width="8.16666666666667" style="65" customWidth="1"/>
    <col min="7" max="7" width="12.8333333333333" style="64" customWidth="1"/>
    <col min="8" max="8" width="12.3333333333333" style="64" customWidth="1"/>
    <col min="9" max="9" width="26.1666666666667" style="64" customWidth="1"/>
    <col min="10" max="10" width="14.1666666666667" style="66" customWidth="1"/>
    <col min="11" max="16384" width="20.8333333333333" style="64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67" t="s">
        <v>1</v>
      </c>
    </row>
    <row r="2" spans="1:10">
      <c r="A2" s="4" t="s">
        <v>2</v>
      </c>
      <c r="B2" s="3"/>
      <c r="C2" s="3"/>
      <c r="D2" s="3"/>
      <c r="E2" s="5"/>
      <c r="F2" s="3"/>
      <c r="G2" s="6" t="s">
        <v>3</v>
      </c>
      <c r="H2" s="7" t="s">
        <v>1</v>
      </c>
      <c r="I2" s="46"/>
      <c r="J2" s="67"/>
    </row>
    <row r="3" ht="29" spans="1:10">
      <c r="A3" s="8" t="s">
        <v>4</v>
      </c>
      <c r="B3" s="9" t="s">
        <v>5</v>
      </c>
      <c r="C3" s="10" t="s">
        <v>6</v>
      </c>
      <c r="D3" s="10">
        <v>1</v>
      </c>
      <c r="E3" s="10">
        <v>1</v>
      </c>
      <c r="F3" s="11">
        <v>30000</v>
      </c>
      <c r="G3" s="9">
        <f>D3*E3*F3</f>
        <v>30000</v>
      </c>
      <c r="H3" s="9"/>
      <c r="I3" s="21" t="s">
        <v>7</v>
      </c>
      <c r="J3" s="68" t="s">
        <v>8</v>
      </c>
    </row>
    <row r="4" ht="29" spans="1:10">
      <c r="A4" s="12"/>
      <c r="B4" s="9" t="s">
        <v>9</v>
      </c>
      <c r="C4" s="10" t="s">
        <v>6</v>
      </c>
      <c r="D4" s="10">
        <v>1</v>
      </c>
      <c r="E4" s="10">
        <v>1</v>
      </c>
      <c r="F4" s="11">
        <v>6000</v>
      </c>
      <c r="G4" s="9">
        <f t="shared" ref="G4:G23" si="0">D4*E4*F4</f>
        <v>6000</v>
      </c>
      <c r="H4" s="9"/>
      <c r="I4" s="21" t="s">
        <v>10</v>
      </c>
      <c r="J4" s="68"/>
    </row>
    <row r="5" spans="1:10">
      <c r="A5" s="4" t="s">
        <v>11</v>
      </c>
      <c r="B5" s="18" t="s">
        <v>12</v>
      </c>
      <c r="C5" s="19" t="s">
        <v>6</v>
      </c>
      <c r="D5" s="19">
        <f>12*4</f>
        <v>48</v>
      </c>
      <c r="E5" s="19">
        <v>1</v>
      </c>
      <c r="F5" s="20">
        <v>120</v>
      </c>
      <c r="G5" s="9">
        <f t="shared" si="0"/>
        <v>5760</v>
      </c>
      <c r="H5" s="21" t="s">
        <v>13</v>
      </c>
      <c r="I5" s="21" t="s">
        <v>14</v>
      </c>
      <c r="J5" s="68"/>
    </row>
    <row r="6" spans="1:10">
      <c r="A6" s="4" t="s">
        <v>15</v>
      </c>
      <c r="B6" s="18" t="s">
        <v>16</v>
      </c>
      <c r="C6" s="19" t="s">
        <v>6</v>
      </c>
      <c r="D6" s="19">
        <v>4</v>
      </c>
      <c r="E6" s="19">
        <v>1</v>
      </c>
      <c r="F6" s="20">
        <v>6000</v>
      </c>
      <c r="G6" s="9">
        <f t="shared" si="0"/>
        <v>24000</v>
      </c>
      <c r="H6" s="21"/>
      <c r="I6" s="21"/>
      <c r="J6" s="68"/>
    </row>
    <row r="7" spans="1:10">
      <c r="A7" s="8" t="s">
        <v>17</v>
      </c>
      <c r="B7" s="18" t="s">
        <v>18</v>
      </c>
      <c r="C7" s="10" t="s">
        <v>19</v>
      </c>
      <c r="D7" s="10">
        <f>20*3.6</f>
        <v>72</v>
      </c>
      <c r="E7" s="10">
        <v>1</v>
      </c>
      <c r="F7" s="11">
        <v>300</v>
      </c>
      <c r="G7" s="9">
        <f t="shared" si="0"/>
        <v>21600</v>
      </c>
      <c r="H7" s="21" t="s">
        <v>20</v>
      </c>
      <c r="I7" s="21"/>
      <c r="J7" s="68"/>
    </row>
    <row r="8" spans="1:10">
      <c r="A8" s="22"/>
      <c r="B8" s="18" t="s">
        <v>21</v>
      </c>
      <c r="C8" s="10" t="s">
        <v>19</v>
      </c>
      <c r="D8" s="10">
        <v>36</v>
      </c>
      <c r="E8" s="10">
        <v>1</v>
      </c>
      <c r="F8" s="11">
        <v>500</v>
      </c>
      <c r="G8" s="9">
        <f t="shared" si="0"/>
        <v>18000</v>
      </c>
      <c r="H8" s="21" t="s">
        <v>22</v>
      </c>
      <c r="I8" s="21"/>
      <c r="J8" s="68"/>
    </row>
    <row r="9" spans="1:10">
      <c r="A9" s="22"/>
      <c r="B9" s="18" t="s">
        <v>23</v>
      </c>
      <c r="C9" s="19" t="s">
        <v>6</v>
      </c>
      <c r="D9" s="19">
        <v>40</v>
      </c>
      <c r="E9" s="19">
        <v>1</v>
      </c>
      <c r="F9" s="20">
        <v>300</v>
      </c>
      <c r="G9" s="9">
        <f t="shared" ref="G9" si="1">D9*E9*F9</f>
        <v>12000</v>
      </c>
      <c r="H9" s="21"/>
      <c r="I9" s="21"/>
      <c r="J9" s="68"/>
    </row>
    <row r="10" spans="1:10">
      <c r="A10" s="22"/>
      <c r="B10" s="18" t="s">
        <v>24</v>
      </c>
      <c r="C10" s="3" t="s">
        <v>25</v>
      </c>
      <c r="D10" s="19">
        <v>85</v>
      </c>
      <c r="E10" s="19">
        <v>1</v>
      </c>
      <c r="F10" s="20">
        <v>80</v>
      </c>
      <c r="G10" s="9">
        <f t="shared" si="0"/>
        <v>6800</v>
      </c>
      <c r="H10" s="21"/>
      <c r="I10" s="21" t="s">
        <v>26</v>
      </c>
      <c r="J10" s="68"/>
    </row>
    <row r="11" spans="1:10">
      <c r="A11" s="22"/>
      <c r="B11" s="18" t="s">
        <v>27</v>
      </c>
      <c r="C11" s="19" t="s">
        <v>6</v>
      </c>
      <c r="D11" s="19">
        <v>1</v>
      </c>
      <c r="E11" s="19">
        <v>1</v>
      </c>
      <c r="F11" s="20">
        <v>28000</v>
      </c>
      <c r="G11" s="9">
        <f t="shared" si="0"/>
        <v>28000</v>
      </c>
      <c r="H11" s="21"/>
      <c r="I11" s="21"/>
      <c r="J11" s="68"/>
    </row>
    <row r="12" spans="1:10">
      <c r="A12" s="22"/>
      <c r="B12" s="13" t="s">
        <v>28</v>
      </c>
      <c r="C12" s="19" t="s">
        <v>6</v>
      </c>
      <c r="D12" s="19">
        <v>1</v>
      </c>
      <c r="E12" s="19">
        <v>1</v>
      </c>
      <c r="F12" s="20">
        <v>5800</v>
      </c>
      <c r="G12" s="9">
        <f t="shared" ref="G12:G13" si="2">D12*E12*F12</f>
        <v>5800</v>
      </c>
      <c r="H12" s="21"/>
      <c r="I12" s="21"/>
      <c r="J12" s="68"/>
    </row>
    <row r="13" spans="1:10">
      <c r="A13" s="22"/>
      <c r="B13" s="13" t="s">
        <v>29</v>
      </c>
      <c r="C13" s="19" t="s">
        <v>6</v>
      </c>
      <c r="D13" s="19">
        <v>1</v>
      </c>
      <c r="E13" s="19">
        <v>1</v>
      </c>
      <c r="F13" s="20">
        <v>2800</v>
      </c>
      <c r="G13" s="9">
        <f t="shared" si="2"/>
        <v>2800</v>
      </c>
      <c r="H13" s="21"/>
      <c r="I13" s="21"/>
      <c r="J13" s="68"/>
    </row>
    <row r="14" spans="1:10">
      <c r="A14" s="22"/>
      <c r="B14" s="18" t="s">
        <v>30</v>
      </c>
      <c r="C14" s="19" t="s">
        <v>6</v>
      </c>
      <c r="D14" s="19">
        <v>5</v>
      </c>
      <c r="E14" s="19">
        <v>1</v>
      </c>
      <c r="F14" s="20">
        <v>3000</v>
      </c>
      <c r="G14" s="9">
        <f t="shared" si="0"/>
        <v>15000</v>
      </c>
      <c r="H14" s="21"/>
      <c r="I14" s="21"/>
      <c r="J14" s="68"/>
    </row>
    <row r="15" spans="1:10">
      <c r="A15" s="8" t="s">
        <v>31</v>
      </c>
      <c r="B15" s="18" t="s">
        <v>32</v>
      </c>
      <c r="C15" s="19" t="s">
        <v>6</v>
      </c>
      <c r="D15" s="19">
        <v>1</v>
      </c>
      <c r="E15" s="19">
        <v>1</v>
      </c>
      <c r="F15" s="20">
        <v>15000</v>
      </c>
      <c r="G15" s="9">
        <f t="shared" si="0"/>
        <v>15000</v>
      </c>
      <c r="H15" s="21"/>
      <c r="I15" s="21"/>
      <c r="J15" s="68"/>
    </row>
    <row r="16" ht="43.5" spans="1:10">
      <c r="A16" s="22"/>
      <c r="B16" s="13" t="s">
        <v>28</v>
      </c>
      <c r="C16" s="19" t="s">
        <v>6</v>
      </c>
      <c r="D16" s="19">
        <v>1</v>
      </c>
      <c r="E16" s="19">
        <v>1</v>
      </c>
      <c r="F16" s="20">
        <v>5800</v>
      </c>
      <c r="G16" s="9">
        <f t="shared" si="0"/>
        <v>5800</v>
      </c>
      <c r="H16" s="21"/>
      <c r="I16" s="21"/>
      <c r="J16" s="68" t="s">
        <v>33</v>
      </c>
    </row>
    <row r="17" spans="1:10">
      <c r="A17" s="22"/>
      <c r="B17" s="13" t="s">
        <v>29</v>
      </c>
      <c r="C17" s="19" t="s">
        <v>6</v>
      </c>
      <c r="D17" s="19">
        <v>1</v>
      </c>
      <c r="E17" s="19">
        <v>1</v>
      </c>
      <c r="F17" s="20">
        <v>2800</v>
      </c>
      <c r="G17" s="9">
        <f t="shared" si="0"/>
        <v>2800</v>
      </c>
      <c r="H17" s="21"/>
      <c r="I17" s="21"/>
      <c r="J17" s="68"/>
    </row>
    <row r="18" spans="1:10">
      <c r="A18" s="22"/>
      <c r="B18" s="23" t="s">
        <v>34</v>
      </c>
      <c r="C18" s="19" t="s">
        <v>6</v>
      </c>
      <c r="D18" s="19">
        <v>1</v>
      </c>
      <c r="E18" s="19">
        <v>1</v>
      </c>
      <c r="F18" s="20">
        <v>15000</v>
      </c>
      <c r="G18" s="9">
        <f t="shared" si="0"/>
        <v>15000</v>
      </c>
      <c r="H18" s="21"/>
      <c r="I18" s="21"/>
      <c r="J18" s="68" t="s">
        <v>35</v>
      </c>
    </row>
    <row r="19" ht="29" spans="1:10">
      <c r="A19" s="22"/>
      <c r="B19" s="23" t="s">
        <v>36</v>
      </c>
      <c r="C19" s="19" t="s">
        <v>6</v>
      </c>
      <c r="D19" s="19">
        <v>2</v>
      </c>
      <c r="E19" s="19">
        <v>1</v>
      </c>
      <c r="F19" s="20">
        <v>3000</v>
      </c>
      <c r="G19" s="9">
        <f t="shared" si="0"/>
        <v>6000</v>
      </c>
      <c r="H19" s="21"/>
      <c r="I19" s="21"/>
      <c r="J19" s="68"/>
    </row>
    <row r="20" ht="29" spans="1:10">
      <c r="A20" s="22"/>
      <c r="B20" s="18" t="s">
        <v>37</v>
      </c>
      <c r="C20" s="19" t="s">
        <v>6</v>
      </c>
      <c r="D20" s="19">
        <v>2</v>
      </c>
      <c r="E20" s="19">
        <v>1</v>
      </c>
      <c r="F20" s="11">
        <v>22000</v>
      </c>
      <c r="G20" s="9">
        <f t="shared" ref="G20" si="3">D20*E20*F20</f>
        <v>44000</v>
      </c>
      <c r="H20" s="21"/>
      <c r="I20" s="21"/>
      <c r="J20" s="68" t="s">
        <v>38</v>
      </c>
    </row>
    <row r="21" spans="1:10">
      <c r="A21" s="8" t="s">
        <v>39</v>
      </c>
      <c r="B21" s="18" t="s">
        <v>40</v>
      </c>
      <c r="C21" s="19" t="s">
        <v>6</v>
      </c>
      <c r="D21" s="19">
        <v>1</v>
      </c>
      <c r="E21" s="19">
        <v>1</v>
      </c>
      <c r="F21" s="20">
        <v>8000</v>
      </c>
      <c r="G21" s="9">
        <f t="shared" si="0"/>
        <v>8000</v>
      </c>
      <c r="H21" s="21"/>
      <c r="I21" s="21"/>
      <c r="J21" s="68"/>
    </row>
    <row r="22" spans="1:10">
      <c r="A22" s="22"/>
      <c r="B22" s="18" t="s">
        <v>41</v>
      </c>
      <c r="C22" s="19" t="s">
        <v>6</v>
      </c>
      <c r="D22" s="19">
        <v>1</v>
      </c>
      <c r="E22" s="19">
        <v>1</v>
      </c>
      <c r="F22" s="20">
        <v>8000</v>
      </c>
      <c r="G22" s="9">
        <f t="shared" si="0"/>
        <v>8000</v>
      </c>
      <c r="H22" s="21"/>
      <c r="I22" s="21"/>
      <c r="J22" s="68"/>
    </row>
    <row r="23" spans="1:10">
      <c r="A23" s="12"/>
      <c r="B23" s="18" t="s">
        <v>42</v>
      </c>
      <c r="C23" s="19" t="s">
        <v>6</v>
      </c>
      <c r="D23" s="19">
        <v>2</v>
      </c>
      <c r="E23" s="19">
        <v>1</v>
      </c>
      <c r="F23" s="20">
        <v>5500</v>
      </c>
      <c r="G23" s="9">
        <f t="shared" si="0"/>
        <v>11000</v>
      </c>
      <c r="H23" s="21"/>
      <c r="I23" s="21"/>
      <c r="J23" s="68" t="s">
        <v>43</v>
      </c>
    </row>
    <row r="24" spans="1:10">
      <c r="A24" s="4"/>
      <c r="B24" s="24" t="s">
        <v>44</v>
      </c>
      <c r="C24" s="25"/>
      <c r="D24" s="25"/>
      <c r="E24" s="26"/>
      <c r="F24" s="27"/>
      <c r="G24" s="28">
        <f>SUM(G3:G23)</f>
        <v>291360</v>
      </c>
      <c r="H24" s="21"/>
      <c r="I24" s="21"/>
      <c r="J24" s="68"/>
    </row>
    <row r="25" s="1" customFormat="1" spans="1:10">
      <c r="A25" s="8" t="s">
        <v>45</v>
      </c>
      <c r="B25" s="21" t="s">
        <v>46</v>
      </c>
      <c r="C25" s="29" t="s">
        <v>25</v>
      </c>
      <c r="D25" s="29">
        <v>16</v>
      </c>
      <c r="E25" s="30">
        <v>1</v>
      </c>
      <c r="F25" s="31">
        <v>500</v>
      </c>
      <c r="G25" s="32">
        <f t="shared" ref="G25:G32" si="4">D25*E25*F25</f>
        <v>8000</v>
      </c>
      <c r="H25" s="21"/>
      <c r="I25" s="21"/>
      <c r="J25" s="17"/>
    </row>
    <row r="26" s="1" customFormat="1" spans="1:10">
      <c r="A26" s="22"/>
      <c r="B26" s="21" t="s">
        <v>47</v>
      </c>
      <c r="C26" s="3" t="s">
        <v>19</v>
      </c>
      <c r="D26" s="3">
        <v>210</v>
      </c>
      <c r="E26" s="30">
        <v>1</v>
      </c>
      <c r="F26" s="31">
        <v>160</v>
      </c>
      <c r="G26" s="32">
        <f t="shared" si="4"/>
        <v>33600</v>
      </c>
      <c r="H26" s="21"/>
      <c r="I26" s="21"/>
      <c r="J26" s="17"/>
    </row>
    <row r="27" s="1" customFormat="1" ht="29" spans="1:10">
      <c r="A27" s="22"/>
      <c r="B27" s="21" t="s">
        <v>48</v>
      </c>
      <c r="C27" s="3" t="s">
        <v>19</v>
      </c>
      <c r="D27" s="3">
        <v>250</v>
      </c>
      <c r="E27" s="30">
        <v>1</v>
      </c>
      <c r="F27" s="31">
        <v>35</v>
      </c>
      <c r="G27" s="32">
        <f t="shared" si="4"/>
        <v>8750</v>
      </c>
      <c r="H27" s="21"/>
      <c r="I27" s="21"/>
      <c r="J27" s="17" t="s">
        <v>49</v>
      </c>
    </row>
    <row r="28" s="1" customFormat="1" spans="1:10">
      <c r="A28" s="22"/>
      <c r="B28" s="21" t="s">
        <v>50</v>
      </c>
      <c r="C28" s="3" t="s">
        <v>51</v>
      </c>
      <c r="D28" s="3">
        <v>1</v>
      </c>
      <c r="E28" s="30">
        <v>2</v>
      </c>
      <c r="F28" s="31">
        <v>6000</v>
      </c>
      <c r="G28" s="32">
        <f t="shared" si="4"/>
        <v>12000</v>
      </c>
      <c r="H28" s="21"/>
      <c r="I28" s="21"/>
      <c r="J28" s="17"/>
    </row>
    <row r="29" s="1" customFormat="1" spans="1:10">
      <c r="A29" s="22"/>
      <c r="B29" s="21" t="s">
        <v>52</v>
      </c>
      <c r="C29" s="3" t="s">
        <v>51</v>
      </c>
      <c r="D29" s="3">
        <v>1</v>
      </c>
      <c r="E29" s="30">
        <v>1</v>
      </c>
      <c r="F29" s="31">
        <v>6000</v>
      </c>
      <c r="G29" s="32">
        <f t="shared" si="4"/>
        <v>6000</v>
      </c>
      <c r="H29" s="21"/>
      <c r="I29" s="21"/>
      <c r="J29" s="17"/>
    </row>
    <row r="30" s="1" customFormat="1" spans="1:10">
      <c r="A30" s="22"/>
      <c r="B30" s="21" t="s">
        <v>53</v>
      </c>
      <c r="C30" s="3" t="s">
        <v>51</v>
      </c>
      <c r="D30" s="3">
        <v>1</v>
      </c>
      <c r="E30" s="30">
        <v>2</v>
      </c>
      <c r="F30" s="31">
        <v>4500</v>
      </c>
      <c r="G30" s="32">
        <f t="shared" si="4"/>
        <v>9000</v>
      </c>
      <c r="H30" s="21"/>
      <c r="I30" s="21"/>
      <c r="J30" s="17"/>
    </row>
    <row r="31" s="1" customFormat="1" ht="29" spans="1:10">
      <c r="A31" s="22"/>
      <c r="B31" s="33" t="s">
        <v>54</v>
      </c>
      <c r="C31" s="34" t="s">
        <v>55</v>
      </c>
      <c r="D31" s="34">
        <v>5</v>
      </c>
      <c r="E31" s="34">
        <v>2</v>
      </c>
      <c r="F31" s="35">
        <v>1200</v>
      </c>
      <c r="G31" s="36">
        <f t="shared" si="4"/>
        <v>12000</v>
      </c>
      <c r="H31" s="21"/>
      <c r="I31" s="21"/>
      <c r="J31" s="17" t="s">
        <v>56</v>
      </c>
    </row>
    <row r="32" s="1" customFormat="1" spans="1:10">
      <c r="A32" s="12"/>
      <c r="B32" s="21" t="s">
        <v>57</v>
      </c>
      <c r="C32" s="19" t="s">
        <v>58</v>
      </c>
      <c r="D32" s="19">
        <v>85</v>
      </c>
      <c r="E32" s="19">
        <v>1</v>
      </c>
      <c r="F32" s="20">
        <v>300</v>
      </c>
      <c r="G32" s="32">
        <f t="shared" si="4"/>
        <v>25500</v>
      </c>
      <c r="H32" s="21"/>
      <c r="I32" s="21" t="s">
        <v>59</v>
      </c>
      <c r="J32" s="17"/>
    </row>
    <row r="33" spans="1:10">
      <c r="A33" s="4"/>
      <c r="B33" s="24" t="s">
        <v>44</v>
      </c>
      <c r="C33" s="25"/>
      <c r="D33" s="25"/>
      <c r="E33" s="26"/>
      <c r="F33" s="27"/>
      <c r="G33" s="28">
        <f>SUM(G25:G32)</f>
        <v>114850</v>
      </c>
      <c r="H33" s="21"/>
      <c r="I33" s="21"/>
      <c r="J33" s="68"/>
    </row>
    <row r="34" ht="101.5" spans="1:10">
      <c r="A34" s="37" t="s">
        <v>60</v>
      </c>
      <c r="B34" s="21" t="s">
        <v>61</v>
      </c>
      <c r="C34" s="19" t="s">
        <v>19</v>
      </c>
      <c r="D34" s="3">
        <v>72</v>
      </c>
      <c r="E34" s="3">
        <v>1</v>
      </c>
      <c r="F34" s="21">
        <v>400</v>
      </c>
      <c r="G34" s="32">
        <f t="shared" ref="G34:G46" si="5">D34*E34*F34</f>
        <v>28800</v>
      </c>
      <c r="H34" s="21" t="s">
        <v>62</v>
      </c>
      <c r="I34" s="48"/>
      <c r="J34" s="68"/>
    </row>
    <row r="35" ht="101.5" spans="1:10">
      <c r="A35" s="37"/>
      <c r="B35" s="21" t="s">
        <v>63</v>
      </c>
      <c r="C35" s="19" t="s">
        <v>19</v>
      </c>
      <c r="D35" s="3">
        <v>40</v>
      </c>
      <c r="E35" s="3">
        <v>1</v>
      </c>
      <c r="F35" s="21">
        <v>400</v>
      </c>
      <c r="G35" s="32">
        <f t="shared" si="5"/>
        <v>16000</v>
      </c>
      <c r="H35" s="21" t="s">
        <v>64</v>
      </c>
      <c r="I35" s="48"/>
      <c r="J35" s="68"/>
    </row>
    <row r="36" ht="101.5" spans="1:10">
      <c r="A36" s="37"/>
      <c r="B36" s="21" t="s">
        <v>65</v>
      </c>
      <c r="C36" s="19" t="s">
        <v>19</v>
      </c>
      <c r="D36" s="3">
        <v>60</v>
      </c>
      <c r="E36" s="3">
        <v>1</v>
      </c>
      <c r="F36" s="21">
        <v>400</v>
      </c>
      <c r="G36" s="32">
        <f t="shared" si="5"/>
        <v>24000</v>
      </c>
      <c r="H36" s="21" t="s">
        <v>66</v>
      </c>
      <c r="I36" s="48"/>
      <c r="J36" s="68"/>
    </row>
    <row r="37" spans="1:10">
      <c r="A37" s="37"/>
      <c r="B37" s="21" t="s">
        <v>67</v>
      </c>
      <c r="C37" s="19" t="s">
        <v>6</v>
      </c>
      <c r="D37" s="3">
        <v>6</v>
      </c>
      <c r="E37" s="19">
        <v>1</v>
      </c>
      <c r="F37" s="20">
        <v>500</v>
      </c>
      <c r="G37" s="32">
        <f t="shared" si="5"/>
        <v>3000</v>
      </c>
      <c r="H37" s="21" t="s">
        <v>68</v>
      </c>
      <c r="I37" s="49"/>
      <c r="J37" s="68"/>
    </row>
    <row r="38" ht="29" spans="1:10">
      <c r="A38" s="37"/>
      <c r="B38" s="21" t="s">
        <v>69</v>
      </c>
      <c r="C38" s="19" t="s">
        <v>6</v>
      </c>
      <c r="D38" s="3">
        <v>4</v>
      </c>
      <c r="E38" s="19">
        <v>1</v>
      </c>
      <c r="F38" s="20">
        <v>200</v>
      </c>
      <c r="G38" s="32">
        <f t="shared" si="5"/>
        <v>800</v>
      </c>
      <c r="H38" s="21" t="s">
        <v>70</v>
      </c>
      <c r="I38" s="49"/>
      <c r="J38" s="68"/>
    </row>
    <row r="39" ht="58" spans="1:10">
      <c r="A39" s="37"/>
      <c r="B39" s="21" t="s">
        <v>71</v>
      </c>
      <c r="C39" s="19" t="s">
        <v>6</v>
      </c>
      <c r="D39" s="3">
        <v>1</v>
      </c>
      <c r="E39" s="19">
        <v>1</v>
      </c>
      <c r="F39" s="20">
        <v>18000</v>
      </c>
      <c r="G39" s="32">
        <f t="shared" si="5"/>
        <v>18000</v>
      </c>
      <c r="H39" s="21" t="s">
        <v>72</v>
      </c>
      <c r="I39" s="49"/>
      <c r="J39" s="68"/>
    </row>
    <row r="40" ht="29" spans="1:10">
      <c r="A40" s="37"/>
      <c r="B40" s="21" t="s">
        <v>73</v>
      </c>
      <c r="C40" s="19" t="s">
        <v>6</v>
      </c>
      <c r="D40" s="3">
        <v>1</v>
      </c>
      <c r="E40" s="19">
        <v>1</v>
      </c>
      <c r="F40" s="20">
        <v>8000</v>
      </c>
      <c r="G40" s="32">
        <f t="shared" si="5"/>
        <v>8000</v>
      </c>
      <c r="H40" s="21" t="s">
        <v>74</v>
      </c>
      <c r="I40" s="49"/>
      <c r="J40" s="68"/>
    </row>
    <row r="41" ht="43.5" spans="1:10">
      <c r="A41" s="37"/>
      <c r="B41" s="38" t="s">
        <v>75</v>
      </c>
      <c r="C41" s="19" t="s">
        <v>6</v>
      </c>
      <c r="D41" s="3">
        <v>4</v>
      </c>
      <c r="E41" s="19">
        <v>1</v>
      </c>
      <c r="F41" s="20">
        <v>1000</v>
      </c>
      <c r="G41" s="32">
        <f t="shared" si="5"/>
        <v>4000</v>
      </c>
      <c r="H41" s="38" t="s">
        <v>76</v>
      </c>
      <c r="I41" s="49"/>
      <c r="J41" s="68"/>
    </row>
    <row r="42" ht="29" spans="1:10">
      <c r="A42" s="37"/>
      <c r="B42" s="38" t="s">
        <v>77</v>
      </c>
      <c r="C42" s="19" t="s">
        <v>6</v>
      </c>
      <c r="D42" s="3">
        <v>4</v>
      </c>
      <c r="E42" s="19">
        <v>1</v>
      </c>
      <c r="F42" s="20">
        <v>1500</v>
      </c>
      <c r="G42" s="32">
        <f t="shared" si="5"/>
        <v>6000</v>
      </c>
      <c r="H42" s="38" t="s">
        <v>78</v>
      </c>
      <c r="I42" s="49"/>
      <c r="J42" s="68"/>
    </row>
    <row r="43" ht="29" spans="1:10">
      <c r="A43" s="37"/>
      <c r="B43" s="21" t="s">
        <v>79</v>
      </c>
      <c r="C43" s="19" t="s">
        <v>6</v>
      </c>
      <c r="D43" s="3">
        <v>4</v>
      </c>
      <c r="E43" s="19">
        <v>1</v>
      </c>
      <c r="F43" s="20">
        <v>400</v>
      </c>
      <c r="G43" s="32">
        <f t="shared" si="5"/>
        <v>1600</v>
      </c>
      <c r="H43" s="21" t="s">
        <v>80</v>
      </c>
      <c r="I43" s="49"/>
      <c r="J43" s="68"/>
    </row>
    <row r="44" spans="1:10">
      <c r="A44" s="37"/>
      <c r="B44" s="21" t="s">
        <v>81</v>
      </c>
      <c r="C44" s="19" t="s">
        <v>6</v>
      </c>
      <c r="D44" s="3">
        <v>1</v>
      </c>
      <c r="E44" s="19">
        <v>1</v>
      </c>
      <c r="F44" s="20">
        <v>8000</v>
      </c>
      <c r="G44" s="32">
        <f t="shared" si="5"/>
        <v>8000</v>
      </c>
      <c r="H44" s="21"/>
      <c r="I44" s="49"/>
      <c r="J44" s="68"/>
    </row>
    <row r="45" ht="29" spans="1:10">
      <c r="A45" s="37"/>
      <c r="B45" s="21" t="s">
        <v>82</v>
      </c>
      <c r="C45" s="19" t="s">
        <v>6</v>
      </c>
      <c r="D45" s="3">
        <v>8</v>
      </c>
      <c r="E45" s="19">
        <v>1</v>
      </c>
      <c r="F45" s="20">
        <v>300</v>
      </c>
      <c r="G45" s="32">
        <f t="shared" si="5"/>
        <v>2400</v>
      </c>
      <c r="H45" s="21" t="s">
        <v>83</v>
      </c>
      <c r="I45" s="49"/>
      <c r="J45" s="68"/>
    </row>
    <row r="46" spans="1:10">
      <c r="A46" s="37"/>
      <c r="B46" s="21" t="s">
        <v>84</v>
      </c>
      <c r="C46" s="19" t="s">
        <v>6</v>
      </c>
      <c r="D46" s="3">
        <v>1</v>
      </c>
      <c r="E46" s="19">
        <v>1</v>
      </c>
      <c r="F46" s="20">
        <v>300</v>
      </c>
      <c r="G46" s="32">
        <f t="shared" si="5"/>
        <v>300</v>
      </c>
      <c r="H46" s="21" t="s">
        <v>85</v>
      </c>
      <c r="I46" s="49"/>
      <c r="J46" s="68"/>
    </row>
    <row r="47" spans="1:10">
      <c r="A47" s="37"/>
      <c r="B47" s="39" t="s">
        <v>44</v>
      </c>
      <c r="C47" s="40"/>
      <c r="D47" s="40"/>
      <c r="E47" s="41"/>
      <c r="F47" s="42"/>
      <c r="G47" s="28">
        <f>SUM(G34:G46)</f>
        <v>120900</v>
      </c>
      <c r="H47" s="43"/>
      <c r="I47" s="43"/>
      <c r="J47" s="68"/>
    </row>
    <row r="48" spans="1:10">
      <c r="A48" s="37" t="s">
        <v>86</v>
      </c>
      <c r="B48" s="21" t="s">
        <v>87</v>
      </c>
      <c r="C48" s="19" t="s">
        <v>6</v>
      </c>
      <c r="D48" s="19">
        <v>16</v>
      </c>
      <c r="E48" s="19">
        <v>1</v>
      </c>
      <c r="F48" s="20">
        <v>600</v>
      </c>
      <c r="G48" s="32">
        <f t="shared" ref="G48:G63" si="6">D48*E48*F48</f>
        <v>9600</v>
      </c>
      <c r="H48" s="44"/>
      <c r="I48" s="50"/>
      <c r="J48" s="68"/>
    </row>
    <row r="49" spans="1:10">
      <c r="A49" s="37"/>
      <c r="B49" s="21" t="s">
        <v>88</v>
      </c>
      <c r="C49" s="19" t="s">
        <v>6</v>
      </c>
      <c r="D49" s="19">
        <v>2</v>
      </c>
      <c r="E49" s="19">
        <v>1</v>
      </c>
      <c r="F49" s="20">
        <v>600</v>
      </c>
      <c r="G49" s="32">
        <f t="shared" si="6"/>
        <v>1200</v>
      </c>
      <c r="H49" s="44"/>
      <c r="I49" s="50"/>
      <c r="J49" s="68"/>
    </row>
    <row r="50" spans="1:10">
      <c r="A50" s="37"/>
      <c r="B50" s="21" t="s">
        <v>89</v>
      </c>
      <c r="C50" s="19" t="s">
        <v>6</v>
      </c>
      <c r="D50" s="19">
        <v>8</v>
      </c>
      <c r="E50" s="19">
        <v>1</v>
      </c>
      <c r="F50" s="20">
        <v>600</v>
      </c>
      <c r="G50" s="32">
        <f t="shared" si="6"/>
        <v>4800</v>
      </c>
      <c r="H50" s="44"/>
      <c r="I50" s="50"/>
      <c r="J50" s="68"/>
    </row>
    <row r="51" spans="1:10">
      <c r="A51" s="37"/>
      <c r="B51" s="21" t="s">
        <v>90</v>
      </c>
      <c r="C51" s="19" t="s">
        <v>6</v>
      </c>
      <c r="D51" s="19">
        <v>4</v>
      </c>
      <c r="E51" s="19">
        <v>1</v>
      </c>
      <c r="F51" s="20">
        <v>450</v>
      </c>
      <c r="G51" s="32">
        <f t="shared" si="6"/>
        <v>1800</v>
      </c>
      <c r="H51" s="44"/>
      <c r="I51" s="50"/>
      <c r="J51" s="68"/>
    </row>
    <row r="52" spans="1:10">
      <c r="A52" s="37"/>
      <c r="B52" s="21" t="s">
        <v>91</v>
      </c>
      <c r="C52" s="19" t="s">
        <v>6</v>
      </c>
      <c r="D52" s="19">
        <v>9</v>
      </c>
      <c r="E52" s="19">
        <v>1</v>
      </c>
      <c r="F52" s="20">
        <v>600</v>
      </c>
      <c r="G52" s="32">
        <f t="shared" si="6"/>
        <v>5400</v>
      </c>
      <c r="H52" s="44"/>
      <c r="I52" s="51"/>
      <c r="J52" s="68"/>
    </row>
    <row r="53" spans="1:10">
      <c r="A53" s="37"/>
      <c r="B53" s="21" t="s">
        <v>92</v>
      </c>
      <c r="C53" s="19" t="s">
        <v>6</v>
      </c>
      <c r="D53" s="19">
        <v>1</v>
      </c>
      <c r="E53" s="19">
        <v>1</v>
      </c>
      <c r="F53" s="20">
        <v>2250</v>
      </c>
      <c r="G53" s="32">
        <f t="shared" si="6"/>
        <v>2250</v>
      </c>
      <c r="H53" s="44"/>
      <c r="I53" s="50"/>
      <c r="J53" s="68"/>
    </row>
    <row r="54" spans="1:10">
      <c r="A54" s="37"/>
      <c r="B54" s="21" t="s">
        <v>93</v>
      </c>
      <c r="C54" s="19" t="s">
        <v>6</v>
      </c>
      <c r="D54" s="19">
        <v>6</v>
      </c>
      <c r="E54" s="19">
        <v>1</v>
      </c>
      <c r="F54" s="20">
        <v>200</v>
      </c>
      <c r="G54" s="32">
        <f t="shared" si="6"/>
        <v>1200</v>
      </c>
      <c r="H54" s="44"/>
      <c r="I54" s="50"/>
      <c r="J54" s="68"/>
    </row>
    <row r="55" spans="1:10">
      <c r="A55" s="37"/>
      <c r="B55" s="21" t="s">
        <v>94</v>
      </c>
      <c r="C55" s="19" t="s">
        <v>6</v>
      </c>
      <c r="D55" s="19">
        <v>4</v>
      </c>
      <c r="E55" s="19">
        <v>1</v>
      </c>
      <c r="F55" s="20">
        <v>200</v>
      </c>
      <c r="G55" s="32">
        <f t="shared" si="6"/>
        <v>800</v>
      </c>
      <c r="H55" s="44"/>
      <c r="I55" s="50"/>
      <c r="J55" s="68"/>
    </row>
    <row r="56" spans="1:10">
      <c r="A56" s="37"/>
      <c r="B56" s="21" t="s">
        <v>95</v>
      </c>
      <c r="C56" s="19" t="s">
        <v>6</v>
      </c>
      <c r="D56" s="19">
        <v>1</v>
      </c>
      <c r="E56" s="19">
        <v>1</v>
      </c>
      <c r="F56" s="20">
        <v>200</v>
      </c>
      <c r="G56" s="32">
        <f t="shared" si="6"/>
        <v>200</v>
      </c>
      <c r="H56" s="44"/>
      <c r="I56" s="50"/>
      <c r="J56" s="68"/>
    </row>
    <row r="57" spans="1:10">
      <c r="A57" s="37"/>
      <c r="B57" s="21" t="s">
        <v>96</v>
      </c>
      <c r="C57" s="19" t="s">
        <v>6</v>
      </c>
      <c r="D57" s="19">
        <v>1</v>
      </c>
      <c r="E57" s="19">
        <v>1</v>
      </c>
      <c r="F57" s="20">
        <v>300</v>
      </c>
      <c r="G57" s="32">
        <f t="shared" si="6"/>
        <v>300</v>
      </c>
      <c r="H57" s="45"/>
      <c r="I57" s="50"/>
      <c r="J57" s="68"/>
    </row>
    <row r="58" spans="1:10">
      <c r="A58" s="37"/>
      <c r="B58" s="21" t="s">
        <v>97</v>
      </c>
      <c r="C58" s="19" t="s">
        <v>6</v>
      </c>
      <c r="D58" s="19">
        <v>4</v>
      </c>
      <c r="E58" s="19">
        <v>1</v>
      </c>
      <c r="F58" s="20">
        <v>300</v>
      </c>
      <c r="G58" s="32">
        <f t="shared" si="6"/>
        <v>1200</v>
      </c>
      <c r="H58" s="45"/>
      <c r="I58" s="50"/>
      <c r="J58" s="68"/>
    </row>
    <row r="59" spans="1:10">
      <c r="A59" s="37"/>
      <c r="B59" s="21" t="s">
        <v>98</v>
      </c>
      <c r="C59" s="19" t="s">
        <v>6</v>
      </c>
      <c r="D59" s="19">
        <v>2</v>
      </c>
      <c r="E59" s="19">
        <v>1</v>
      </c>
      <c r="F59" s="20">
        <v>300</v>
      </c>
      <c r="G59" s="32">
        <f t="shared" si="6"/>
        <v>600</v>
      </c>
      <c r="H59" s="45"/>
      <c r="I59" s="50"/>
      <c r="J59" s="68"/>
    </row>
    <row r="60" spans="1:10">
      <c r="A60" s="37"/>
      <c r="B60" s="21" t="s">
        <v>99</v>
      </c>
      <c r="C60" s="19" t="s">
        <v>6</v>
      </c>
      <c r="D60" s="19">
        <v>1</v>
      </c>
      <c r="E60" s="19">
        <v>1</v>
      </c>
      <c r="F60" s="20">
        <v>2000</v>
      </c>
      <c r="G60" s="32">
        <f t="shared" si="6"/>
        <v>2000</v>
      </c>
      <c r="H60" s="45"/>
      <c r="I60" s="50"/>
      <c r="J60" s="68"/>
    </row>
    <row r="61" spans="1:10">
      <c r="A61" s="37"/>
      <c r="B61" s="21" t="s">
        <v>100</v>
      </c>
      <c r="C61" s="19" t="s">
        <v>6</v>
      </c>
      <c r="D61" s="19">
        <v>4</v>
      </c>
      <c r="E61" s="19">
        <v>1</v>
      </c>
      <c r="F61" s="20">
        <v>2000</v>
      </c>
      <c r="G61" s="32">
        <f t="shared" si="6"/>
        <v>8000</v>
      </c>
      <c r="H61" s="44"/>
      <c r="I61" s="50"/>
      <c r="J61" s="68"/>
    </row>
    <row r="62" spans="1:10">
      <c r="A62" s="37"/>
      <c r="B62" s="21" t="s">
        <v>101</v>
      </c>
      <c r="C62" s="19" t="s">
        <v>6</v>
      </c>
      <c r="D62" s="19">
        <v>1</v>
      </c>
      <c r="E62" s="19">
        <v>1</v>
      </c>
      <c r="F62" s="20">
        <v>1500</v>
      </c>
      <c r="G62" s="32">
        <f t="shared" si="6"/>
        <v>1500</v>
      </c>
      <c r="H62" s="44"/>
      <c r="I62" s="50"/>
      <c r="J62" s="68"/>
    </row>
    <row r="63" spans="1:10">
      <c r="A63" s="37"/>
      <c r="B63" s="21" t="s">
        <v>102</v>
      </c>
      <c r="C63" s="19" t="s">
        <v>6</v>
      </c>
      <c r="D63" s="19">
        <v>6</v>
      </c>
      <c r="E63" s="19">
        <v>1</v>
      </c>
      <c r="F63" s="20">
        <v>150</v>
      </c>
      <c r="G63" s="32">
        <f t="shared" si="6"/>
        <v>900</v>
      </c>
      <c r="H63" s="44"/>
      <c r="I63" s="50"/>
      <c r="J63" s="68"/>
    </row>
    <row r="64" spans="1:10">
      <c r="A64" s="37"/>
      <c r="B64" s="39" t="s">
        <v>44</v>
      </c>
      <c r="C64" s="40"/>
      <c r="D64" s="40"/>
      <c r="E64" s="41"/>
      <c r="F64" s="42"/>
      <c r="G64" s="28">
        <f>SUM(G48:G63)</f>
        <v>41750</v>
      </c>
      <c r="H64" s="43"/>
      <c r="I64" s="43"/>
      <c r="J64" s="68"/>
    </row>
    <row r="65" spans="1:10">
      <c r="A65" s="37" t="s">
        <v>103</v>
      </c>
      <c r="B65" s="21" t="s">
        <v>104</v>
      </c>
      <c r="C65" s="19" t="s">
        <v>6</v>
      </c>
      <c r="D65" s="3">
        <v>12</v>
      </c>
      <c r="E65" s="19">
        <v>1</v>
      </c>
      <c r="F65" s="20">
        <v>600</v>
      </c>
      <c r="G65" s="32">
        <f t="shared" ref="G65:G75" si="7">D65*E65*F65</f>
        <v>7200</v>
      </c>
      <c r="H65" s="21"/>
      <c r="I65" s="21"/>
      <c r="J65" s="68"/>
    </row>
    <row r="66" spans="1:10">
      <c r="A66" s="37"/>
      <c r="B66" s="21" t="s">
        <v>105</v>
      </c>
      <c r="C66" s="19" t="s">
        <v>6</v>
      </c>
      <c r="D66" s="3">
        <v>36</v>
      </c>
      <c r="E66" s="19">
        <v>1</v>
      </c>
      <c r="F66" s="20">
        <v>550</v>
      </c>
      <c r="G66" s="32">
        <f t="shared" si="7"/>
        <v>19800</v>
      </c>
      <c r="H66" s="21"/>
      <c r="I66" s="21"/>
      <c r="J66" s="68"/>
    </row>
    <row r="67" spans="1:10">
      <c r="A67" s="37"/>
      <c r="B67" s="21" t="s">
        <v>106</v>
      </c>
      <c r="C67" s="19" t="s">
        <v>6</v>
      </c>
      <c r="D67" s="19">
        <v>20</v>
      </c>
      <c r="E67" s="19">
        <v>1</v>
      </c>
      <c r="F67" s="20">
        <v>375</v>
      </c>
      <c r="G67" s="32">
        <f t="shared" si="7"/>
        <v>7500</v>
      </c>
      <c r="H67" s="21"/>
      <c r="I67" s="21"/>
      <c r="J67" s="68"/>
    </row>
    <row r="68" spans="1:10">
      <c r="A68" s="37"/>
      <c r="B68" s="21" t="s">
        <v>107</v>
      </c>
      <c r="C68" s="19" t="s">
        <v>6</v>
      </c>
      <c r="D68" s="19">
        <v>20</v>
      </c>
      <c r="E68" s="19">
        <v>1</v>
      </c>
      <c r="F68" s="20">
        <v>150</v>
      </c>
      <c r="G68" s="32">
        <f t="shared" si="7"/>
        <v>3000</v>
      </c>
      <c r="H68" s="21"/>
      <c r="I68" s="21"/>
      <c r="J68" s="68"/>
    </row>
    <row r="69" spans="1:10">
      <c r="A69" s="37"/>
      <c r="B69" s="21" t="s">
        <v>108</v>
      </c>
      <c r="C69" s="19" t="s">
        <v>6</v>
      </c>
      <c r="D69" s="19">
        <v>1</v>
      </c>
      <c r="E69" s="19">
        <v>1</v>
      </c>
      <c r="F69" s="20">
        <v>5250</v>
      </c>
      <c r="G69" s="32">
        <f t="shared" si="7"/>
        <v>5250</v>
      </c>
      <c r="H69" s="21"/>
      <c r="I69" s="21"/>
      <c r="J69" s="68"/>
    </row>
    <row r="70" spans="1:10">
      <c r="A70" s="37"/>
      <c r="B70" s="21" t="s">
        <v>109</v>
      </c>
      <c r="C70" s="19" t="s">
        <v>6</v>
      </c>
      <c r="D70" s="19">
        <v>1</v>
      </c>
      <c r="E70" s="19">
        <v>1</v>
      </c>
      <c r="F70" s="20">
        <v>900</v>
      </c>
      <c r="G70" s="32">
        <f t="shared" si="7"/>
        <v>900</v>
      </c>
      <c r="H70" s="21"/>
      <c r="I70" s="21"/>
      <c r="J70" s="68"/>
    </row>
    <row r="71" spans="1:10">
      <c r="A71" s="37"/>
      <c r="B71" s="21" t="s">
        <v>110</v>
      </c>
      <c r="C71" s="19" t="s">
        <v>6</v>
      </c>
      <c r="D71" s="19">
        <v>5</v>
      </c>
      <c r="E71" s="19">
        <v>1</v>
      </c>
      <c r="F71" s="20">
        <v>150</v>
      </c>
      <c r="G71" s="32">
        <f t="shared" si="7"/>
        <v>750</v>
      </c>
      <c r="H71" s="21"/>
      <c r="I71" s="21"/>
      <c r="J71" s="68"/>
    </row>
    <row r="72" spans="1:10">
      <c r="A72" s="37"/>
      <c r="B72" s="21" t="s">
        <v>84</v>
      </c>
      <c r="C72" s="19" t="s">
        <v>6</v>
      </c>
      <c r="D72" s="19">
        <v>2</v>
      </c>
      <c r="E72" s="19">
        <v>1</v>
      </c>
      <c r="F72" s="20">
        <v>450</v>
      </c>
      <c r="G72" s="32">
        <f t="shared" si="7"/>
        <v>900</v>
      </c>
      <c r="H72" s="21"/>
      <c r="I72" s="21"/>
      <c r="J72" s="68"/>
    </row>
    <row r="73" spans="1:10">
      <c r="A73" s="37"/>
      <c r="B73" s="21" t="s">
        <v>111</v>
      </c>
      <c r="C73" s="19" t="s">
        <v>6</v>
      </c>
      <c r="D73" s="19">
        <v>96</v>
      </c>
      <c r="E73" s="19">
        <v>1</v>
      </c>
      <c r="F73" s="20">
        <v>75</v>
      </c>
      <c r="G73" s="32">
        <f t="shared" si="7"/>
        <v>7200</v>
      </c>
      <c r="H73" s="21"/>
      <c r="I73" s="21"/>
      <c r="J73" s="68"/>
    </row>
    <row r="74" spans="1:10">
      <c r="A74" s="37"/>
      <c r="B74" s="21" t="s">
        <v>112</v>
      </c>
      <c r="C74" s="19" t="s">
        <v>6</v>
      </c>
      <c r="D74" s="19">
        <v>8</v>
      </c>
      <c r="E74" s="19">
        <v>1</v>
      </c>
      <c r="F74" s="20">
        <v>450</v>
      </c>
      <c r="G74" s="32">
        <f t="shared" si="7"/>
        <v>3600</v>
      </c>
      <c r="H74" s="21"/>
      <c r="I74" s="21"/>
      <c r="J74" s="68"/>
    </row>
    <row r="75" spans="1:10">
      <c r="A75" s="37"/>
      <c r="B75" s="21" t="s">
        <v>113</v>
      </c>
      <c r="C75" s="19" t="s">
        <v>6</v>
      </c>
      <c r="D75" s="19">
        <v>2</v>
      </c>
      <c r="E75" s="19">
        <v>1</v>
      </c>
      <c r="F75" s="20">
        <v>450</v>
      </c>
      <c r="G75" s="32">
        <f t="shared" si="7"/>
        <v>900</v>
      </c>
      <c r="H75" s="21"/>
      <c r="I75" s="21"/>
      <c r="J75" s="68"/>
    </row>
    <row r="76" spans="1:10">
      <c r="A76" s="37"/>
      <c r="B76" s="39" t="s">
        <v>44</v>
      </c>
      <c r="C76" s="40"/>
      <c r="D76" s="40"/>
      <c r="E76" s="41"/>
      <c r="F76" s="42"/>
      <c r="G76" s="28">
        <f>SUM(G65:G75)</f>
        <v>57000</v>
      </c>
      <c r="H76" s="43"/>
      <c r="I76" s="43"/>
      <c r="J76" s="68"/>
    </row>
    <row r="77" spans="1:10">
      <c r="A77" s="37" t="s">
        <v>114</v>
      </c>
      <c r="B77" s="21" t="s">
        <v>115</v>
      </c>
      <c r="C77" s="19" t="s">
        <v>6</v>
      </c>
      <c r="D77" s="19">
        <v>2</v>
      </c>
      <c r="E77" s="19">
        <v>3</v>
      </c>
      <c r="F77" s="20">
        <v>700</v>
      </c>
      <c r="G77" s="32">
        <f>D77*E77*F77</f>
        <v>4200</v>
      </c>
      <c r="H77" s="21"/>
      <c r="I77" s="21"/>
      <c r="J77" s="68"/>
    </row>
    <row r="78" spans="1:10">
      <c r="A78" s="37"/>
      <c r="B78" s="21" t="s">
        <v>116</v>
      </c>
      <c r="C78" s="19" t="s">
        <v>6</v>
      </c>
      <c r="D78" s="19">
        <v>1</v>
      </c>
      <c r="E78" s="19">
        <v>3</v>
      </c>
      <c r="F78" s="20">
        <v>550</v>
      </c>
      <c r="G78" s="32">
        <f>D78*E78*F78</f>
        <v>1650</v>
      </c>
      <c r="H78" s="21"/>
      <c r="I78" s="21"/>
      <c r="J78" s="68"/>
    </row>
    <row r="79" spans="1:10">
      <c r="A79" s="37"/>
      <c r="B79" s="21" t="s">
        <v>117</v>
      </c>
      <c r="C79" s="19" t="s">
        <v>6</v>
      </c>
      <c r="D79" s="19">
        <v>1</v>
      </c>
      <c r="E79" s="19">
        <v>3</v>
      </c>
      <c r="F79" s="20">
        <v>550</v>
      </c>
      <c r="G79" s="32">
        <f>D79*E79*F79</f>
        <v>1650</v>
      </c>
      <c r="H79" s="21"/>
      <c r="I79" s="21"/>
      <c r="J79" s="68"/>
    </row>
    <row r="80" spans="1:10">
      <c r="A80" s="37"/>
      <c r="B80" s="21" t="s">
        <v>118</v>
      </c>
      <c r="C80" s="19" t="s">
        <v>6</v>
      </c>
      <c r="D80" s="19">
        <v>30</v>
      </c>
      <c r="E80" s="19">
        <v>2</v>
      </c>
      <c r="F80" s="20">
        <v>300</v>
      </c>
      <c r="G80" s="32">
        <f>D80*E80*F80</f>
        <v>18000</v>
      </c>
      <c r="H80" s="21"/>
      <c r="I80" s="21"/>
      <c r="J80" s="68"/>
    </row>
    <row r="81" spans="1:10">
      <c r="A81" s="37"/>
      <c r="B81" s="21" t="s">
        <v>119</v>
      </c>
      <c r="C81" s="19" t="s">
        <v>6</v>
      </c>
      <c r="D81" s="19">
        <v>5</v>
      </c>
      <c r="E81" s="19">
        <v>2</v>
      </c>
      <c r="F81" s="20">
        <v>1000</v>
      </c>
      <c r="G81" s="32">
        <f>D81*E81*F81</f>
        <v>10000</v>
      </c>
      <c r="H81" s="21"/>
      <c r="I81" s="21"/>
      <c r="J81" s="68"/>
    </row>
    <row r="82" spans="1:10">
      <c r="A82" s="37"/>
      <c r="B82" s="39" t="s">
        <v>44</v>
      </c>
      <c r="C82" s="40"/>
      <c r="D82" s="40"/>
      <c r="E82" s="41"/>
      <c r="F82" s="42"/>
      <c r="G82" s="28">
        <f>SUM(G77:G81)</f>
        <v>35500</v>
      </c>
      <c r="H82" s="43"/>
      <c r="I82" s="43"/>
      <c r="J82" s="68"/>
    </row>
    <row r="83" ht="29" spans="1:10">
      <c r="A83" s="4" t="s">
        <v>120</v>
      </c>
      <c r="B83" s="21" t="s">
        <v>121</v>
      </c>
      <c r="C83" s="19" t="s">
        <v>6</v>
      </c>
      <c r="D83" s="3">
        <v>1</v>
      </c>
      <c r="E83" s="19">
        <v>1</v>
      </c>
      <c r="F83" s="20">
        <v>600</v>
      </c>
      <c r="G83" s="32">
        <f t="shared" ref="G83:G89" si="8">D83*E83*F83</f>
        <v>600</v>
      </c>
      <c r="H83" s="21"/>
      <c r="I83" s="21"/>
      <c r="J83" s="68"/>
    </row>
    <row r="84" spans="1:10">
      <c r="A84" s="4"/>
      <c r="B84" s="21" t="s">
        <v>122</v>
      </c>
      <c r="C84" s="19" t="s">
        <v>123</v>
      </c>
      <c r="D84" s="3">
        <v>5</v>
      </c>
      <c r="E84" s="19">
        <v>1</v>
      </c>
      <c r="F84" s="20">
        <v>300</v>
      </c>
      <c r="G84" s="32">
        <f t="shared" si="8"/>
        <v>1500</v>
      </c>
      <c r="H84" s="21"/>
      <c r="I84" s="21"/>
      <c r="J84" s="68"/>
    </row>
    <row r="85" spans="1:10">
      <c r="A85" s="4"/>
      <c r="B85" s="21" t="s">
        <v>124</v>
      </c>
      <c r="C85" s="19" t="s">
        <v>123</v>
      </c>
      <c r="D85" s="3">
        <v>6</v>
      </c>
      <c r="E85" s="19">
        <v>1</v>
      </c>
      <c r="F85" s="20">
        <v>1000</v>
      </c>
      <c r="G85" s="32">
        <f t="shared" si="8"/>
        <v>6000</v>
      </c>
      <c r="H85" s="21" t="s">
        <v>125</v>
      </c>
      <c r="I85" s="21"/>
      <c r="J85" s="68"/>
    </row>
    <row r="86" spans="1:10">
      <c r="A86" s="4"/>
      <c r="B86" s="21" t="s">
        <v>126</v>
      </c>
      <c r="C86" s="19" t="s">
        <v>127</v>
      </c>
      <c r="D86" s="3">
        <v>4</v>
      </c>
      <c r="E86" s="19">
        <v>1</v>
      </c>
      <c r="F86" s="20">
        <v>2500</v>
      </c>
      <c r="G86" s="32">
        <f t="shared" si="8"/>
        <v>10000</v>
      </c>
      <c r="H86" s="21"/>
      <c r="I86" s="21"/>
      <c r="J86" s="68"/>
    </row>
    <row r="87" spans="1:10">
      <c r="A87" s="4"/>
      <c r="B87" s="21" t="s">
        <v>128</v>
      </c>
      <c r="C87" s="19" t="s">
        <v>129</v>
      </c>
      <c r="D87" s="3">
        <v>4</v>
      </c>
      <c r="E87" s="19">
        <v>1</v>
      </c>
      <c r="F87" s="20">
        <v>3000</v>
      </c>
      <c r="G87" s="32">
        <f t="shared" si="8"/>
        <v>12000</v>
      </c>
      <c r="H87" s="21"/>
      <c r="I87" s="21"/>
      <c r="J87" s="68"/>
    </row>
    <row r="88" spans="1:10">
      <c r="A88" s="4"/>
      <c r="B88" s="21" t="s">
        <v>130</v>
      </c>
      <c r="C88" s="19" t="s">
        <v>129</v>
      </c>
      <c r="D88" s="3">
        <v>1</v>
      </c>
      <c r="E88" s="19">
        <v>1</v>
      </c>
      <c r="F88" s="20">
        <v>7500</v>
      </c>
      <c r="G88" s="32">
        <f t="shared" si="8"/>
        <v>7500</v>
      </c>
      <c r="H88" s="50"/>
      <c r="I88" s="50"/>
      <c r="J88" s="68"/>
    </row>
    <row r="89" spans="1:10">
      <c r="A89" s="4"/>
      <c r="B89" s="21" t="s">
        <v>131</v>
      </c>
      <c r="C89" s="19" t="s">
        <v>132</v>
      </c>
      <c r="D89" s="3">
        <v>1</v>
      </c>
      <c r="E89" s="19">
        <v>1</v>
      </c>
      <c r="F89" s="20">
        <v>3000</v>
      </c>
      <c r="G89" s="32">
        <f t="shared" si="8"/>
        <v>3000</v>
      </c>
      <c r="H89" s="50"/>
      <c r="I89" s="50"/>
      <c r="J89" s="68"/>
    </row>
    <row r="90" spans="1:10">
      <c r="A90" s="4"/>
      <c r="B90" s="39" t="s">
        <v>44</v>
      </c>
      <c r="C90" s="40"/>
      <c r="D90" s="40"/>
      <c r="E90" s="41"/>
      <c r="F90" s="42"/>
      <c r="G90" s="28">
        <f>SUM(G83:G89)</f>
        <v>40600</v>
      </c>
      <c r="H90" s="21"/>
      <c r="I90" s="21"/>
      <c r="J90" s="68"/>
    </row>
    <row r="91" ht="29" spans="1:10">
      <c r="A91" s="4" t="s">
        <v>133</v>
      </c>
      <c r="B91" s="21" t="s">
        <v>134</v>
      </c>
      <c r="C91" s="19" t="s">
        <v>6</v>
      </c>
      <c r="D91" s="3">
        <v>8</v>
      </c>
      <c r="E91" s="19">
        <v>1</v>
      </c>
      <c r="F91" s="20">
        <v>3000</v>
      </c>
      <c r="G91" s="32">
        <f>D91*E91*F91</f>
        <v>24000</v>
      </c>
      <c r="H91" s="51"/>
      <c r="I91" s="51"/>
      <c r="J91" s="68"/>
    </row>
    <row r="92" spans="1:10">
      <c r="A92" s="4"/>
      <c r="B92" s="21" t="s">
        <v>135</v>
      </c>
      <c r="C92" s="19" t="s">
        <v>6</v>
      </c>
      <c r="D92" s="3">
        <v>1</v>
      </c>
      <c r="E92" s="19">
        <v>1</v>
      </c>
      <c r="F92" s="20">
        <v>38000</v>
      </c>
      <c r="G92" s="32">
        <f>D92*E92*F92</f>
        <v>38000</v>
      </c>
      <c r="H92" s="51"/>
      <c r="I92" s="51"/>
      <c r="J92" s="68"/>
    </row>
    <row r="93" spans="1:10">
      <c r="A93" s="4"/>
      <c r="B93" s="21" t="s">
        <v>136</v>
      </c>
      <c r="C93" s="19" t="s">
        <v>6</v>
      </c>
      <c r="D93" s="3">
        <v>1</v>
      </c>
      <c r="E93" s="19">
        <v>1</v>
      </c>
      <c r="F93" s="20">
        <v>8000</v>
      </c>
      <c r="G93" s="32">
        <v>0</v>
      </c>
      <c r="H93" s="51" t="s">
        <v>137</v>
      </c>
      <c r="I93" s="51"/>
      <c r="J93" s="68"/>
    </row>
    <row r="94" spans="1:10">
      <c r="A94" s="4"/>
      <c r="B94" s="21" t="s">
        <v>138</v>
      </c>
      <c r="C94" s="19" t="s">
        <v>6</v>
      </c>
      <c r="D94" s="3">
        <v>1</v>
      </c>
      <c r="E94" s="19">
        <v>1</v>
      </c>
      <c r="F94" s="20">
        <v>4000</v>
      </c>
      <c r="G94" s="32">
        <v>0</v>
      </c>
      <c r="H94" s="51" t="s">
        <v>137</v>
      </c>
      <c r="I94" s="51"/>
      <c r="J94" s="68"/>
    </row>
    <row r="95" spans="1:10">
      <c r="A95" s="4"/>
      <c r="B95" s="21" t="s">
        <v>139</v>
      </c>
      <c r="C95" s="19" t="s">
        <v>140</v>
      </c>
      <c r="D95" s="3">
        <v>40</v>
      </c>
      <c r="E95" s="19">
        <v>1</v>
      </c>
      <c r="F95" s="20">
        <v>800</v>
      </c>
      <c r="G95" s="32">
        <f t="shared" ref="G95:G106" si="9">D95*E95*F95</f>
        <v>32000</v>
      </c>
      <c r="H95" s="51" t="s">
        <v>141</v>
      </c>
      <c r="I95" s="51"/>
      <c r="J95" s="68"/>
    </row>
    <row r="96" spans="1:10">
      <c r="A96" s="4"/>
      <c r="B96" s="21" t="s">
        <v>142</v>
      </c>
      <c r="C96" s="19" t="s">
        <v>127</v>
      </c>
      <c r="D96" s="3">
        <v>8</v>
      </c>
      <c r="E96" s="19">
        <v>1</v>
      </c>
      <c r="F96" s="20">
        <v>700</v>
      </c>
      <c r="G96" s="32">
        <f t="shared" si="9"/>
        <v>5600</v>
      </c>
      <c r="H96" s="51"/>
      <c r="I96" s="51"/>
      <c r="J96" s="68"/>
    </row>
    <row r="97" spans="1:10">
      <c r="A97" s="4"/>
      <c r="B97" s="21" t="s">
        <v>143</v>
      </c>
      <c r="C97" s="19" t="s">
        <v>127</v>
      </c>
      <c r="D97" s="3">
        <v>20</v>
      </c>
      <c r="E97" s="19">
        <v>1</v>
      </c>
      <c r="F97" s="20">
        <v>350</v>
      </c>
      <c r="G97" s="32">
        <f t="shared" si="9"/>
        <v>7000</v>
      </c>
      <c r="H97" s="21" t="s">
        <v>144</v>
      </c>
      <c r="I97" s="21"/>
      <c r="J97" s="68"/>
    </row>
    <row r="98" spans="1:10">
      <c r="A98" s="4"/>
      <c r="B98" s="21" t="s">
        <v>145</v>
      </c>
      <c r="C98" s="19" t="s">
        <v>127</v>
      </c>
      <c r="D98" s="3">
        <v>25</v>
      </c>
      <c r="E98" s="19">
        <v>1</v>
      </c>
      <c r="F98" s="20">
        <v>260</v>
      </c>
      <c r="G98" s="32">
        <f t="shared" si="9"/>
        <v>6500</v>
      </c>
      <c r="H98" s="21" t="s">
        <v>144</v>
      </c>
      <c r="I98" s="21"/>
      <c r="J98" s="68"/>
    </row>
    <row r="99" spans="1:10">
      <c r="A99" s="4"/>
      <c r="B99" s="21" t="s">
        <v>146</v>
      </c>
      <c r="C99" s="19" t="s">
        <v>127</v>
      </c>
      <c r="D99" s="3">
        <v>4</v>
      </c>
      <c r="E99" s="19">
        <v>1</v>
      </c>
      <c r="F99" s="20">
        <v>350</v>
      </c>
      <c r="G99" s="32">
        <f t="shared" si="9"/>
        <v>1400</v>
      </c>
      <c r="H99" s="21" t="s">
        <v>144</v>
      </c>
      <c r="I99" s="21"/>
      <c r="J99" s="68"/>
    </row>
    <row r="100" spans="1:10">
      <c r="A100" s="4"/>
      <c r="B100" s="21" t="s">
        <v>147</v>
      </c>
      <c r="C100" s="19" t="s">
        <v>148</v>
      </c>
      <c r="D100" s="3">
        <v>2</v>
      </c>
      <c r="E100" s="19">
        <v>1</v>
      </c>
      <c r="F100" s="20">
        <v>10000</v>
      </c>
      <c r="G100" s="32">
        <f t="shared" si="9"/>
        <v>20000</v>
      </c>
      <c r="H100" s="21" t="s">
        <v>144</v>
      </c>
      <c r="I100" s="21"/>
      <c r="J100" s="68"/>
    </row>
    <row r="101" spans="1:10">
      <c r="A101" s="4"/>
      <c r="B101" s="21" t="s">
        <v>149</v>
      </c>
      <c r="C101" s="19" t="s">
        <v>127</v>
      </c>
      <c r="D101" s="3">
        <v>4</v>
      </c>
      <c r="E101" s="19">
        <v>1</v>
      </c>
      <c r="F101" s="20">
        <v>3000</v>
      </c>
      <c r="G101" s="32">
        <f t="shared" si="9"/>
        <v>12000</v>
      </c>
      <c r="H101" s="21" t="s">
        <v>144</v>
      </c>
      <c r="I101" s="21"/>
      <c r="J101" s="68"/>
    </row>
    <row r="102" spans="1:10">
      <c r="A102" s="4"/>
      <c r="B102" s="21" t="s">
        <v>150</v>
      </c>
      <c r="C102" s="19" t="s">
        <v>151</v>
      </c>
      <c r="D102" s="3">
        <v>1</v>
      </c>
      <c r="E102" s="19">
        <v>1</v>
      </c>
      <c r="F102" s="20">
        <v>4000</v>
      </c>
      <c r="G102" s="32">
        <f t="shared" si="9"/>
        <v>4000</v>
      </c>
      <c r="H102" s="21" t="s">
        <v>144</v>
      </c>
      <c r="I102" s="21"/>
      <c r="J102" s="68"/>
    </row>
    <row r="103" spans="1:10">
      <c r="A103" s="4"/>
      <c r="B103" s="21" t="s">
        <v>152</v>
      </c>
      <c r="C103" s="19" t="s">
        <v>151</v>
      </c>
      <c r="D103" s="3">
        <v>1</v>
      </c>
      <c r="E103" s="19">
        <v>1</v>
      </c>
      <c r="F103" s="20">
        <v>40000</v>
      </c>
      <c r="G103" s="32">
        <f t="shared" si="9"/>
        <v>40000</v>
      </c>
      <c r="H103" s="21" t="s">
        <v>144</v>
      </c>
      <c r="I103" s="21"/>
      <c r="J103" s="68" t="s">
        <v>153</v>
      </c>
    </row>
    <row r="104" spans="1:10">
      <c r="A104" s="4"/>
      <c r="B104" s="21" t="s">
        <v>154</v>
      </c>
      <c r="C104" s="19" t="s">
        <v>127</v>
      </c>
      <c r="D104" s="3">
        <v>4</v>
      </c>
      <c r="E104" s="19">
        <v>1</v>
      </c>
      <c r="F104" s="20">
        <v>2800</v>
      </c>
      <c r="G104" s="32">
        <f t="shared" si="9"/>
        <v>11200</v>
      </c>
      <c r="H104" s="21"/>
      <c r="I104" s="21"/>
      <c r="J104" s="68"/>
    </row>
    <row r="105" ht="29" spans="1:10">
      <c r="A105" s="4"/>
      <c r="B105" s="21" t="s">
        <v>155</v>
      </c>
      <c r="C105" s="19" t="s">
        <v>156</v>
      </c>
      <c r="D105" s="3">
        <v>1</v>
      </c>
      <c r="E105" s="19">
        <v>1</v>
      </c>
      <c r="F105" s="20">
        <v>10000</v>
      </c>
      <c r="G105" s="32">
        <f t="shared" si="9"/>
        <v>10000</v>
      </c>
      <c r="H105" s="21" t="s">
        <v>157</v>
      </c>
      <c r="I105" s="21"/>
      <c r="J105" s="68" t="s">
        <v>158</v>
      </c>
    </row>
    <row r="106" spans="1:10">
      <c r="A106" s="4"/>
      <c r="B106" s="21" t="s">
        <v>159</v>
      </c>
      <c r="C106" s="19" t="s">
        <v>127</v>
      </c>
      <c r="D106" s="3">
        <v>1500</v>
      </c>
      <c r="E106" s="19">
        <v>1</v>
      </c>
      <c r="F106" s="20">
        <v>25</v>
      </c>
      <c r="G106" s="32">
        <f t="shared" si="9"/>
        <v>37500</v>
      </c>
      <c r="H106" s="21" t="s">
        <v>160</v>
      </c>
      <c r="I106" s="21"/>
      <c r="J106" s="68"/>
    </row>
    <row r="107" spans="1:10">
      <c r="A107" s="4"/>
      <c r="B107" s="39" t="s">
        <v>44</v>
      </c>
      <c r="C107" s="40"/>
      <c r="D107" s="40"/>
      <c r="E107" s="41"/>
      <c r="F107" s="42"/>
      <c r="G107" s="28">
        <f>SUM(G91:G106)</f>
        <v>249200</v>
      </c>
      <c r="H107" s="21"/>
      <c r="I107" s="21"/>
      <c r="J107" s="68"/>
    </row>
    <row r="108" spans="1:10">
      <c r="A108" s="69" t="s">
        <v>161</v>
      </c>
      <c r="B108" s="54"/>
      <c r="C108" s="37"/>
      <c r="D108" s="37"/>
      <c r="E108" s="55"/>
      <c r="F108" s="56"/>
      <c r="G108" s="55">
        <f>G24+G33+G47+G64+G76+G82+G90+G107</f>
        <v>951160</v>
      </c>
      <c r="H108" s="57"/>
      <c r="I108" s="57"/>
      <c r="J108" s="68"/>
    </row>
    <row r="109" spans="1:10">
      <c r="A109" s="69" t="s">
        <v>162</v>
      </c>
      <c r="B109" s="54"/>
      <c r="C109" s="37"/>
      <c r="D109" s="37"/>
      <c r="E109" s="58">
        <v>0.1</v>
      </c>
      <c r="F109" s="56"/>
      <c r="G109" s="59">
        <f>G108*0.1</f>
        <v>95116</v>
      </c>
      <c r="H109" s="57"/>
      <c r="I109" s="57"/>
      <c r="J109" s="68"/>
    </row>
    <row r="110" spans="1:10">
      <c r="A110" s="69" t="s">
        <v>163</v>
      </c>
      <c r="B110" s="54"/>
      <c r="C110" s="37"/>
      <c r="D110" s="37"/>
      <c r="E110" s="58">
        <v>0.06</v>
      </c>
      <c r="F110" s="60"/>
      <c r="G110" s="59">
        <f>(G108+G109)*0.06</f>
        <v>62776.56</v>
      </c>
      <c r="H110" s="57"/>
      <c r="I110" s="57"/>
      <c r="J110" s="68"/>
    </row>
    <row r="111" spans="1:10">
      <c r="A111" s="69" t="s">
        <v>164</v>
      </c>
      <c r="B111" s="54"/>
      <c r="C111" s="37"/>
      <c r="D111" s="37"/>
      <c r="E111" s="55"/>
      <c r="F111" s="56"/>
      <c r="G111" s="61">
        <f>G108+G109</f>
        <v>1046276</v>
      </c>
      <c r="H111" s="57"/>
      <c r="I111" s="57"/>
      <c r="J111" s="68"/>
    </row>
    <row r="112" spans="1:10">
      <c r="A112" s="70" t="s">
        <v>165</v>
      </c>
      <c r="B112" s="54"/>
      <c r="C112" s="37"/>
      <c r="D112" s="37"/>
      <c r="E112" s="55"/>
      <c r="F112" s="56"/>
      <c r="G112" s="61">
        <v>998000</v>
      </c>
      <c r="H112" s="62">
        <f>G111-G112</f>
        <v>48276</v>
      </c>
      <c r="I112" s="57"/>
      <c r="J112" s="68"/>
    </row>
  </sheetData>
  <mergeCells count="15">
    <mergeCell ref="A1:I1"/>
    <mergeCell ref="A2:F2"/>
    <mergeCell ref="H2:I2"/>
    <mergeCell ref="A3:A4"/>
    <mergeCell ref="A7:A14"/>
    <mergeCell ref="A15:A20"/>
    <mergeCell ref="A21:A23"/>
    <mergeCell ref="A25:A32"/>
    <mergeCell ref="A34:A46"/>
    <mergeCell ref="A48:A63"/>
    <mergeCell ref="A65:A75"/>
    <mergeCell ref="A77:A81"/>
    <mergeCell ref="A83:A89"/>
    <mergeCell ref="A91:A106"/>
    <mergeCell ref="J1:J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2"/>
  <sheetViews>
    <sheetView tabSelected="1" workbookViewId="0">
      <selection activeCell="A1" sqref="A1:I1"/>
    </sheetView>
  </sheetViews>
  <sheetFormatPr defaultColWidth="20.8333333333333" defaultRowHeight="14.5"/>
  <cols>
    <col min="1" max="1" width="12.1666666666667" style="64" customWidth="1"/>
    <col min="2" max="2" width="18.1666666666667" style="64" customWidth="1"/>
    <col min="3" max="3" width="6" style="64" customWidth="1"/>
    <col min="4" max="4" width="5.5" style="64" customWidth="1"/>
    <col min="5" max="5" width="5" style="64" customWidth="1"/>
    <col min="6" max="6" width="8.16666666666667" style="65" customWidth="1"/>
    <col min="7" max="7" width="12.8333333333333" style="64" customWidth="1"/>
    <col min="8" max="8" width="30" style="64" customWidth="1"/>
    <col min="9" max="9" width="26.1666666666667" style="64" customWidth="1"/>
    <col min="10" max="10" width="14.1666666666667" style="66" customWidth="1"/>
    <col min="11" max="16384" width="20.8333333333333" style="64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67" t="s">
        <v>1</v>
      </c>
    </row>
    <row r="2" spans="1:10">
      <c r="A2" s="4" t="s">
        <v>2</v>
      </c>
      <c r="B2" s="3"/>
      <c r="C2" s="3"/>
      <c r="D2" s="3"/>
      <c r="E2" s="5"/>
      <c r="F2" s="3"/>
      <c r="G2" s="6" t="s">
        <v>3</v>
      </c>
      <c r="H2" s="7" t="s">
        <v>1</v>
      </c>
      <c r="I2" s="46"/>
      <c r="J2" s="67"/>
    </row>
    <row r="3" ht="29" spans="1:11">
      <c r="A3" s="8" t="s">
        <v>4</v>
      </c>
      <c r="B3" s="9" t="s">
        <v>5</v>
      </c>
      <c r="C3" s="10" t="s">
        <v>6</v>
      </c>
      <c r="D3" s="10">
        <v>1</v>
      </c>
      <c r="E3" s="10">
        <v>1</v>
      </c>
      <c r="F3" s="11">
        <v>30000</v>
      </c>
      <c r="G3" s="9">
        <f>D3*E3*F3</f>
        <v>30000</v>
      </c>
      <c r="H3" s="9"/>
      <c r="I3" s="21" t="s">
        <v>7</v>
      </c>
      <c r="J3" s="68" t="s">
        <v>8</v>
      </c>
      <c r="K3" s="64" t="s">
        <v>166</v>
      </c>
    </row>
    <row r="4" ht="29" spans="1:10">
      <c r="A4" s="12"/>
      <c r="B4" s="9" t="s">
        <v>9</v>
      </c>
      <c r="C4" s="10" t="s">
        <v>6</v>
      </c>
      <c r="D4" s="10">
        <v>1</v>
      </c>
      <c r="E4" s="10">
        <v>1</v>
      </c>
      <c r="F4" s="11">
        <v>6000</v>
      </c>
      <c r="G4" s="9">
        <f t="shared" ref="G4:G23" si="0">D4*E4*F4</f>
        <v>6000</v>
      </c>
      <c r="H4" s="9"/>
      <c r="I4" s="21" t="s">
        <v>10</v>
      </c>
      <c r="J4" s="68"/>
    </row>
    <row r="5" spans="1:10">
      <c r="A5" s="4" t="s">
        <v>11</v>
      </c>
      <c r="B5" s="18" t="s">
        <v>12</v>
      </c>
      <c r="C5" s="19" t="s">
        <v>6</v>
      </c>
      <c r="D5" s="19">
        <f>12*4</f>
        <v>48</v>
      </c>
      <c r="E5" s="19">
        <v>1</v>
      </c>
      <c r="F5" s="20">
        <v>120</v>
      </c>
      <c r="G5" s="9">
        <f t="shared" si="0"/>
        <v>5760</v>
      </c>
      <c r="H5" s="21" t="s">
        <v>13</v>
      </c>
      <c r="I5" s="21" t="s">
        <v>14</v>
      </c>
      <c r="J5" s="68"/>
    </row>
    <row r="6" spans="1:10">
      <c r="A6" s="4" t="s">
        <v>15</v>
      </c>
      <c r="B6" s="18" t="s">
        <v>16</v>
      </c>
      <c r="C6" s="19" t="s">
        <v>6</v>
      </c>
      <c r="D6" s="19">
        <v>4</v>
      </c>
      <c r="E6" s="19">
        <v>1</v>
      </c>
      <c r="F6" s="20">
        <v>6000</v>
      </c>
      <c r="G6" s="9">
        <f t="shared" si="0"/>
        <v>24000</v>
      </c>
      <c r="H6" s="21"/>
      <c r="I6" s="21"/>
      <c r="J6" s="68"/>
    </row>
    <row r="7" spans="1:10">
      <c r="A7" s="8" t="s">
        <v>17</v>
      </c>
      <c r="B7" s="18" t="s">
        <v>18</v>
      </c>
      <c r="C7" s="10" t="s">
        <v>19</v>
      </c>
      <c r="D7" s="10">
        <f>20*3.6</f>
        <v>72</v>
      </c>
      <c r="E7" s="10">
        <v>1</v>
      </c>
      <c r="F7" s="11">
        <v>300</v>
      </c>
      <c r="G7" s="9">
        <f t="shared" si="0"/>
        <v>21600</v>
      </c>
      <c r="H7" s="21" t="s">
        <v>20</v>
      </c>
      <c r="I7" s="21"/>
      <c r="J7" s="68"/>
    </row>
    <row r="8" spans="1:10">
      <c r="A8" s="22"/>
      <c r="B8" s="18" t="s">
        <v>21</v>
      </c>
      <c r="C8" s="10" t="s">
        <v>19</v>
      </c>
      <c r="D8" s="10">
        <v>36</v>
      </c>
      <c r="E8" s="10">
        <v>1</v>
      </c>
      <c r="F8" s="11">
        <v>500</v>
      </c>
      <c r="G8" s="9">
        <f t="shared" si="0"/>
        <v>18000</v>
      </c>
      <c r="H8" s="21" t="s">
        <v>22</v>
      </c>
      <c r="I8" s="21"/>
      <c r="J8" s="68"/>
    </row>
    <row r="9" spans="1:10">
      <c r="A9" s="22"/>
      <c r="B9" s="18" t="s">
        <v>23</v>
      </c>
      <c r="C9" s="19" t="s">
        <v>6</v>
      </c>
      <c r="D9" s="19">
        <v>40</v>
      </c>
      <c r="E9" s="19">
        <v>1</v>
      </c>
      <c r="F9" s="20">
        <v>300</v>
      </c>
      <c r="G9" s="9">
        <f t="shared" si="0"/>
        <v>12000</v>
      </c>
      <c r="H9" s="21"/>
      <c r="I9" s="21"/>
      <c r="J9" s="68"/>
    </row>
    <row r="10" spans="1:10">
      <c r="A10" s="22"/>
      <c r="B10" s="18" t="s">
        <v>24</v>
      </c>
      <c r="C10" s="3" t="s">
        <v>25</v>
      </c>
      <c r="D10" s="19">
        <v>85</v>
      </c>
      <c r="E10" s="19">
        <v>1</v>
      </c>
      <c r="F10" s="20">
        <v>80</v>
      </c>
      <c r="G10" s="9">
        <f t="shared" si="0"/>
        <v>6800</v>
      </c>
      <c r="H10" s="21"/>
      <c r="I10" s="21" t="s">
        <v>26</v>
      </c>
      <c r="J10" s="68"/>
    </row>
    <row r="11" spans="1:10">
      <c r="A11" s="22"/>
      <c r="B11" s="18" t="s">
        <v>27</v>
      </c>
      <c r="C11" s="19" t="s">
        <v>6</v>
      </c>
      <c r="D11" s="19">
        <v>1</v>
      </c>
      <c r="E11" s="19">
        <v>1</v>
      </c>
      <c r="F11" s="20">
        <v>28000</v>
      </c>
      <c r="G11" s="9">
        <f t="shared" si="0"/>
        <v>28000</v>
      </c>
      <c r="H11" s="21"/>
      <c r="I11" s="21"/>
      <c r="J11" s="68"/>
    </row>
    <row r="12" spans="1:10">
      <c r="A12" s="22"/>
      <c r="B12" s="13" t="s">
        <v>28</v>
      </c>
      <c r="C12" s="19" t="s">
        <v>6</v>
      </c>
      <c r="D12" s="19">
        <v>1</v>
      </c>
      <c r="E12" s="19">
        <v>1</v>
      </c>
      <c r="F12" s="20">
        <v>5800</v>
      </c>
      <c r="G12" s="9">
        <f t="shared" si="0"/>
        <v>5800</v>
      </c>
      <c r="H12" s="21"/>
      <c r="I12" s="21"/>
      <c r="J12" s="68"/>
    </row>
    <row r="13" spans="1:10">
      <c r="A13" s="22"/>
      <c r="B13" s="13" t="s">
        <v>29</v>
      </c>
      <c r="C13" s="19" t="s">
        <v>6</v>
      </c>
      <c r="D13" s="19">
        <v>1</v>
      </c>
      <c r="E13" s="19">
        <v>1</v>
      </c>
      <c r="F13" s="20">
        <v>2800</v>
      </c>
      <c r="G13" s="9">
        <f t="shared" si="0"/>
        <v>2800</v>
      </c>
      <c r="H13" s="21"/>
      <c r="I13" s="21"/>
      <c r="J13" s="68"/>
    </row>
    <row r="14" spans="1:10">
      <c r="A14" s="22"/>
      <c r="B14" s="18" t="s">
        <v>30</v>
      </c>
      <c r="C14" s="19" t="s">
        <v>6</v>
      </c>
      <c r="D14" s="19">
        <v>5</v>
      </c>
      <c r="E14" s="19">
        <v>1</v>
      </c>
      <c r="F14" s="20">
        <v>3000</v>
      </c>
      <c r="G14" s="9">
        <f t="shared" si="0"/>
        <v>15000</v>
      </c>
      <c r="H14" s="21"/>
      <c r="I14" s="21"/>
      <c r="J14" s="68"/>
    </row>
    <row r="15" spans="1:10">
      <c r="A15" s="8" t="s">
        <v>31</v>
      </c>
      <c r="B15" s="18" t="s">
        <v>32</v>
      </c>
      <c r="C15" s="19" t="s">
        <v>6</v>
      </c>
      <c r="D15" s="19">
        <v>1</v>
      </c>
      <c r="E15" s="19">
        <v>1</v>
      </c>
      <c r="F15" s="20">
        <v>15000</v>
      </c>
      <c r="G15" s="9">
        <f t="shared" si="0"/>
        <v>15000</v>
      </c>
      <c r="H15" s="21"/>
      <c r="I15" s="21"/>
      <c r="J15" s="68"/>
    </row>
    <row r="16" ht="43.5" spans="1:11">
      <c r="A16" s="22"/>
      <c r="B16" s="13" t="s">
        <v>28</v>
      </c>
      <c r="C16" s="19" t="s">
        <v>6</v>
      </c>
      <c r="D16" s="19">
        <v>1</v>
      </c>
      <c r="E16" s="19">
        <v>1</v>
      </c>
      <c r="F16" s="20">
        <v>5800</v>
      </c>
      <c r="G16" s="9">
        <f t="shared" si="0"/>
        <v>5800</v>
      </c>
      <c r="H16" s="21"/>
      <c r="I16" s="21"/>
      <c r="J16" s="68" t="s">
        <v>33</v>
      </c>
      <c r="K16" s="64" t="s">
        <v>167</v>
      </c>
    </row>
    <row r="17" spans="1:10">
      <c r="A17" s="22"/>
      <c r="B17" s="13" t="s">
        <v>29</v>
      </c>
      <c r="C17" s="19" t="s">
        <v>6</v>
      </c>
      <c r="D17" s="19">
        <v>1</v>
      </c>
      <c r="E17" s="19">
        <v>1</v>
      </c>
      <c r="F17" s="20">
        <v>2800</v>
      </c>
      <c r="G17" s="9">
        <f t="shared" si="0"/>
        <v>2800</v>
      </c>
      <c r="H17" s="21"/>
      <c r="I17" s="21"/>
      <c r="J17" s="68"/>
    </row>
    <row r="18" spans="1:11">
      <c r="A18" s="22"/>
      <c r="B18" s="23" t="s">
        <v>34</v>
      </c>
      <c r="C18" s="19" t="s">
        <v>6</v>
      </c>
      <c r="D18" s="19">
        <v>1</v>
      </c>
      <c r="E18" s="19">
        <v>1</v>
      </c>
      <c r="F18" s="20">
        <v>15000</v>
      </c>
      <c r="G18" s="9">
        <f t="shared" si="0"/>
        <v>15000</v>
      </c>
      <c r="H18" s="21"/>
      <c r="I18" s="21"/>
      <c r="J18" s="68" t="s">
        <v>35</v>
      </c>
      <c r="K18" s="64" t="s">
        <v>168</v>
      </c>
    </row>
    <row r="19" ht="29" spans="1:10">
      <c r="A19" s="22"/>
      <c r="B19" s="23" t="s">
        <v>36</v>
      </c>
      <c r="C19" s="19" t="s">
        <v>6</v>
      </c>
      <c r="D19" s="19">
        <v>2</v>
      </c>
      <c r="E19" s="19">
        <v>1</v>
      </c>
      <c r="F19" s="20">
        <v>3000</v>
      </c>
      <c r="G19" s="9">
        <f t="shared" si="0"/>
        <v>6000</v>
      </c>
      <c r="H19" s="21"/>
      <c r="I19" s="21"/>
      <c r="J19" s="68"/>
    </row>
    <row r="20" ht="29" spans="1:11">
      <c r="A20" s="22"/>
      <c r="B20" s="18" t="s">
        <v>37</v>
      </c>
      <c r="C20" s="19" t="s">
        <v>6</v>
      </c>
      <c r="D20" s="19">
        <v>2</v>
      </c>
      <c r="E20" s="19">
        <v>1</v>
      </c>
      <c r="F20" s="11">
        <v>22000</v>
      </c>
      <c r="G20" s="9">
        <f t="shared" si="0"/>
        <v>44000</v>
      </c>
      <c r="H20" s="21"/>
      <c r="I20" s="21"/>
      <c r="J20" s="68" t="s">
        <v>38</v>
      </c>
      <c r="K20" s="64" t="s">
        <v>169</v>
      </c>
    </row>
    <row r="21" spans="1:10">
      <c r="A21" s="8" t="s">
        <v>39</v>
      </c>
      <c r="B21" s="18" t="s">
        <v>40</v>
      </c>
      <c r="C21" s="19" t="s">
        <v>6</v>
      </c>
      <c r="D21" s="19">
        <v>1</v>
      </c>
      <c r="E21" s="19">
        <v>1</v>
      </c>
      <c r="F21" s="20">
        <v>8000</v>
      </c>
      <c r="G21" s="9">
        <f t="shared" si="0"/>
        <v>8000</v>
      </c>
      <c r="H21" s="21"/>
      <c r="I21" s="21"/>
      <c r="J21" s="68"/>
    </row>
    <row r="22" spans="1:10">
      <c r="A22" s="22"/>
      <c r="B22" s="18" t="s">
        <v>41</v>
      </c>
      <c r="C22" s="19" t="s">
        <v>6</v>
      </c>
      <c r="D22" s="19">
        <v>1</v>
      </c>
      <c r="E22" s="19">
        <v>1</v>
      </c>
      <c r="F22" s="20">
        <v>8000</v>
      </c>
      <c r="G22" s="9">
        <f t="shared" si="0"/>
        <v>8000</v>
      </c>
      <c r="H22" s="21"/>
      <c r="I22" s="21"/>
      <c r="J22" s="68"/>
    </row>
    <row r="23" ht="29" spans="1:11">
      <c r="A23" s="12"/>
      <c r="B23" s="18" t="s">
        <v>42</v>
      </c>
      <c r="C23" s="19" t="s">
        <v>6</v>
      </c>
      <c r="D23" s="19">
        <v>2</v>
      </c>
      <c r="E23" s="19">
        <v>1</v>
      </c>
      <c r="F23" s="20">
        <v>5500</v>
      </c>
      <c r="G23" s="9">
        <f t="shared" si="0"/>
        <v>11000</v>
      </c>
      <c r="H23" s="21"/>
      <c r="I23" s="21"/>
      <c r="J23" s="68" t="s">
        <v>43</v>
      </c>
      <c r="K23" s="64" t="s">
        <v>170</v>
      </c>
    </row>
    <row r="24" spans="1:10">
      <c r="A24" s="4"/>
      <c r="B24" s="24" t="s">
        <v>44</v>
      </c>
      <c r="C24" s="25"/>
      <c r="D24" s="25"/>
      <c r="E24" s="26"/>
      <c r="F24" s="27"/>
      <c r="G24" s="28">
        <f>SUM(G3:G23)</f>
        <v>291360</v>
      </c>
      <c r="H24" s="21"/>
      <c r="I24" s="21"/>
      <c r="J24" s="68"/>
    </row>
    <row r="25" s="1" customFormat="1" spans="1:10">
      <c r="A25" s="8" t="s">
        <v>45</v>
      </c>
      <c r="B25" s="21" t="s">
        <v>46</v>
      </c>
      <c r="C25" s="29" t="s">
        <v>25</v>
      </c>
      <c r="D25" s="29">
        <v>16</v>
      </c>
      <c r="E25" s="30">
        <v>1</v>
      </c>
      <c r="F25" s="31">
        <v>500</v>
      </c>
      <c r="G25" s="32">
        <f t="shared" ref="G25:G32" si="1">D25*E25*F25</f>
        <v>8000</v>
      </c>
      <c r="H25" s="21"/>
      <c r="I25" s="21"/>
      <c r="J25" s="17"/>
    </row>
    <row r="26" s="1" customFormat="1" spans="1:10">
      <c r="A26" s="22"/>
      <c r="B26" s="21" t="s">
        <v>47</v>
      </c>
      <c r="C26" s="3" t="s">
        <v>19</v>
      </c>
      <c r="D26" s="3">
        <v>210</v>
      </c>
      <c r="E26" s="30">
        <v>1</v>
      </c>
      <c r="F26" s="31">
        <v>160</v>
      </c>
      <c r="G26" s="32">
        <f t="shared" si="1"/>
        <v>33600</v>
      </c>
      <c r="H26" s="21"/>
      <c r="I26" s="21"/>
      <c r="J26" s="17"/>
    </row>
    <row r="27" s="1" customFormat="1" ht="29" spans="1:11">
      <c r="A27" s="22"/>
      <c r="B27" s="21" t="s">
        <v>48</v>
      </c>
      <c r="C27" s="3" t="s">
        <v>19</v>
      </c>
      <c r="D27" s="3">
        <v>250</v>
      </c>
      <c r="E27" s="30">
        <v>1</v>
      </c>
      <c r="F27" s="31">
        <v>35</v>
      </c>
      <c r="G27" s="32">
        <f t="shared" si="1"/>
        <v>8750</v>
      </c>
      <c r="H27" s="21"/>
      <c r="I27" s="21"/>
      <c r="J27" s="17" t="s">
        <v>49</v>
      </c>
      <c r="K27" s="1" t="s">
        <v>171</v>
      </c>
    </row>
    <row r="28" s="1" customFormat="1" spans="1:10">
      <c r="A28" s="22"/>
      <c r="B28" s="21" t="s">
        <v>50</v>
      </c>
      <c r="C28" s="3" t="s">
        <v>51</v>
      </c>
      <c r="D28" s="3">
        <v>1</v>
      </c>
      <c r="E28" s="30">
        <v>2</v>
      </c>
      <c r="F28" s="31">
        <v>6000</v>
      </c>
      <c r="G28" s="32">
        <f t="shared" si="1"/>
        <v>12000</v>
      </c>
      <c r="H28" s="21"/>
      <c r="I28" s="21"/>
      <c r="J28" s="17"/>
    </row>
    <row r="29" s="1" customFormat="1" spans="1:10">
      <c r="A29" s="22"/>
      <c r="B29" s="21" t="s">
        <v>52</v>
      </c>
      <c r="C29" s="3" t="s">
        <v>51</v>
      </c>
      <c r="D29" s="3">
        <v>1</v>
      </c>
      <c r="E29" s="30">
        <v>1</v>
      </c>
      <c r="F29" s="31">
        <v>6000</v>
      </c>
      <c r="G29" s="32">
        <f t="shared" si="1"/>
        <v>6000</v>
      </c>
      <c r="H29" s="21"/>
      <c r="I29" s="21"/>
      <c r="J29" s="17"/>
    </row>
    <row r="30" s="1" customFormat="1" spans="1:10">
      <c r="A30" s="22"/>
      <c r="B30" s="21" t="s">
        <v>53</v>
      </c>
      <c r="C30" s="3" t="s">
        <v>51</v>
      </c>
      <c r="D30" s="3">
        <v>1</v>
      </c>
      <c r="E30" s="30">
        <v>2</v>
      </c>
      <c r="F30" s="31">
        <v>4500</v>
      </c>
      <c r="G30" s="32">
        <f t="shared" si="1"/>
        <v>9000</v>
      </c>
      <c r="H30" s="21"/>
      <c r="I30" s="21"/>
      <c r="J30" s="17"/>
    </row>
    <row r="31" s="1" customFormat="1" ht="29" spans="1:11">
      <c r="A31" s="22"/>
      <c r="B31" s="33" t="s">
        <v>54</v>
      </c>
      <c r="C31" s="34" t="s">
        <v>55</v>
      </c>
      <c r="D31" s="34">
        <v>5</v>
      </c>
      <c r="E31" s="34">
        <v>2</v>
      </c>
      <c r="F31" s="35">
        <v>1200</v>
      </c>
      <c r="G31" s="36">
        <f t="shared" si="1"/>
        <v>12000</v>
      </c>
      <c r="H31" s="21"/>
      <c r="I31" s="21"/>
      <c r="J31" s="17" t="s">
        <v>56</v>
      </c>
      <c r="K31" s="1" t="s">
        <v>172</v>
      </c>
    </row>
    <row r="32" s="1" customFormat="1" spans="1:10">
      <c r="A32" s="12"/>
      <c r="B32" s="21" t="s">
        <v>57</v>
      </c>
      <c r="C32" s="19" t="s">
        <v>58</v>
      </c>
      <c r="D32" s="19">
        <v>85</v>
      </c>
      <c r="E32" s="19">
        <v>1</v>
      </c>
      <c r="F32" s="20">
        <v>300</v>
      </c>
      <c r="G32" s="32">
        <f t="shared" si="1"/>
        <v>25500</v>
      </c>
      <c r="H32" s="21"/>
      <c r="I32" s="21" t="s">
        <v>59</v>
      </c>
      <c r="J32" s="17"/>
    </row>
    <row r="33" spans="1:10">
      <c r="A33" s="4"/>
      <c r="B33" s="24" t="s">
        <v>44</v>
      </c>
      <c r="C33" s="25"/>
      <c r="D33" s="25"/>
      <c r="E33" s="26"/>
      <c r="F33" s="27"/>
      <c r="G33" s="28">
        <f>SUM(G25:G32)</f>
        <v>114850</v>
      </c>
      <c r="H33" s="21"/>
      <c r="I33" s="21"/>
      <c r="J33" s="68"/>
    </row>
    <row r="34" ht="43.5" spans="1:10">
      <c r="A34" s="37" t="s">
        <v>60</v>
      </c>
      <c r="B34" s="21" t="s">
        <v>61</v>
      </c>
      <c r="C34" s="19" t="s">
        <v>19</v>
      </c>
      <c r="D34" s="3">
        <v>72</v>
      </c>
      <c r="E34" s="3">
        <v>1</v>
      </c>
      <c r="F34" s="21">
        <v>400</v>
      </c>
      <c r="G34" s="32">
        <f t="shared" ref="G34:G46" si="2">D34*E34*F34</f>
        <v>28800</v>
      </c>
      <c r="H34" s="21" t="s">
        <v>62</v>
      </c>
      <c r="I34" s="48"/>
      <c r="J34" s="68"/>
    </row>
    <row r="35" ht="43.5" spans="1:10">
      <c r="A35" s="37"/>
      <c r="B35" s="21" t="s">
        <v>63</v>
      </c>
      <c r="C35" s="19" t="s">
        <v>19</v>
      </c>
      <c r="D35" s="3">
        <v>40</v>
      </c>
      <c r="E35" s="3">
        <v>1</v>
      </c>
      <c r="F35" s="21">
        <v>400</v>
      </c>
      <c r="G35" s="32">
        <f t="shared" si="2"/>
        <v>16000</v>
      </c>
      <c r="H35" s="21" t="s">
        <v>64</v>
      </c>
      <c r="I35" s="48"/>
      <c r="J35" s="68"/>
    </row>
    <row r="36" ht="43.5" spans="1:10">
      <c r="A36" s="37"/>
      <c r="B36" s="21" t="s">
        <v>65</v>
      </c>
      <c r="C36" s="19" t="s">
        <v>19</v>
      </c>
      <c r="D36" s="3">
        <v>60</v>
      </c>
      <c r="E36" s="3">
        <v>1</v>
      </c>
      <c r="F36" s="21">
        <v>400</v>
      </c>
      <c r="G36" s="32">
        <f t="shared" si="2"/>
        <v>24000</v>
      </c>
      <c r="H36" s="21" t="s">
        <v>66</v>
      </c>
      <c r="I36" s="48"/>
      <c r="J36" s="68"/>
    </row>
    <row r="37" spans="1:10">
      <c r="A37" s="37"/>
      <c r="B37" s="21" t="s">
        <v>67</v>
      </c>
      <c r="C37" s="19" t="s">
        <v>6</v>
      </c>
      <c r="D37" s="3">
        <v>6</v>
      </c>
      <c r="E37" s="19">
        <v>1</v>
      </c>
      <c r="F37" s="20">
        <v>500</v>
      </c>
      <c r="G37" s="32">
        <f t="shared" si="2"/>
        <v>3000</v>
      </c>
      <c r="H37" s="21" t="s">
        <v>68</v>
      </c>
      <c r="I37" s="49"/>
      <c r="J37" s="68"/>
    </row>
    <row r="38" spans="1:10">
      <c r="A38" s="37"/>
      <c r="B38" s="21" t="s">
        <v>69</v>
      </c>
      <c r="C38" s="19" t="s">
        <v>6</v>
      </c>
      <c r="D38" s="3">
        <v>4</v>
      </c>
      <c r="E38" s="19">
        <v>1</v>
      </c>
      <c r="F38" s="20">
        <v>200</v>
      </c>
      <c r="G38" s="32">
        <f t="shared" si="2"/>
        <v>800</v>
      </c>
      <c r="H38" s="21" t="s">
        <v>70</v>
      </c>
      <c r="I38" s="49"/>
      <c r="J38" s="68"/>
    </row>
    <row r="39" ht="29" spans="1:10">
      <c r="A39" s="37"/>
      <c r="B39" s="21" t="s">
        <v>71</v>
      </c>
      <c r="C39" s="19" t="s">
        <v>6</v>
      </c>
      <c r="D39" s="3">
        <v>1</v>
      </c>
      <c r="E39" s="19">
        <v>1</v>
      </c>
      <c r="F39" s="20">
        <v>18000</v>
      </c>
      <c r="G39" s="32">
        <f t="shared" si="2"/>
        <v>18000</v>
      </c>
      <c r="H39" s="21" t="s">
        <v>72</v>
      </c>
      <c r="I39" s="49"/>
      <c r="J39" s="68"/>
    </row>
    <row r="40" spans="1:10">
      <c r="A40" s="37"/>
      <c r="B40" s="21" t="s">
        <v>73</v>
      </c>
      <c r="C40" s="19" t="s">
        <v>6</v>
      </c>
      <c r="D40" s="3">
        <v>1</v>
      </c>
      <c r="E40" s="19">
        <v>1</v>
      </c>
      <c r="F40" s="20">
        <v>8000</v>
      </c>
      <c r="G40" s="32">
        <f t="shared" si="2"/>
        <v>8000</v>
      </c>
      <c r="H40" s="21" t="s">
        <v>74</v>
      </c>
      <c r="I40" s="49"/>
      <c r="J40" s="68"/>
    </row>
    <row r="41" spans="1:10">
      <c r="A41" s="37"/>
      <c r="B41" s="38" t="s">
        <v>75</v>
      </c>
      <c r="C41" s="19" t="s">
        <v>6</v>
      </c>
      <c r="D41" s="3">
        <v>4</v>
      </c>
      <c r="E41" s="19">
        <v>1</v>
      </c>
      <c r="F41" s="20">
        <v>1000</v>
      </c>
      <c r="G41" s="32">
        <f t="shared" si="2"/>
        <v>4000</v>
      </c>
      <c r="H41" s="38" t="s">
        <v>76</v>
      </c>
      <c r="I41" s="49"/>
      <c r="J41" s="68"/>
    </row>
    <row r="42" spans="1:10">
      <c r="A42" s="37"/>
      <c r="B42" s="38" t="s">
        <v>77</v>
      </c>
      <c r="C42" s="19" t="s">
        <v>6</v>
      </c>
      <c r="D42" s="3">
        <v>4</v>
      </c>
      <c r="E42" s="19">
        <v>1</v>
      </c>
      <c r="F42" s="20">
        <v>1500</v>
      </c>
      <c r="G42" s="32">
        <f t="shared" si="2"/>
        <v>6000</v>
      </c>
      <c r="H42" s="38" t="s">
        <v>78</v>
      </c>
      <c r="I42" s="49"/>
      <c r="J42" s="68"/>
    </row>
    <row r="43" spans="1:10">
      <c r="A43" s="37"/>
      <c r="B43" s="21" t="s">
        <v>79</v>
      </c>
      <c r="C43" s="19" t="s">
        <v>6</v>
      </c>
      <c r="D43" s="3">
        <v>4</v>
      </c>
      <c r="E43" s="19">
        <v>1</v>
      </c>
      <c r="F43" s="20">
        <v>400</v>
      </c>
      <c r="G43" s="32">
        <f t="shared" si="2"/>
        <v>1600</v>
      </c>
      <c r="H43" s="21" t="s">
        <v>80</v>
      </c>
      <c r="I43" s="49"/>
      <c r="J43" s="68"/>
    </row>
    <row r="44" spans="1:10">
      <c r="A44" s="37"/>
      <c r="B44" s="21" t="s">
        <v>81</v>
      </c>
      <c r="C44" s="19" t="s">
        <v>6</v>
      </c>
      <c r="D44" s="3">
        <v>1</v>
      </c>
      <c r="E44" s="19">
        <v>1</v>
      </c>
      <c r="F44" s="20">
        <v>8000</v>
      </c>
      <c r="G44" s="32">
        <f t="shared" si="2"/>
        <v>8000</v>
      </c>
      <c r="H44" s="21"/>
      <c r="I44" s="49"/>
      <c r="J44" s="68"/>
    </row>
    <row r="45" spans="1:10">
      <c r="A45" s="37"/>
      <c r="B45" s="21" t="s">
        <v>82</v>
      </c>
      <c r="C45" s="19" t="s">
        <v>6</v>
      </c>
      <c r="D45" s="3">
        <v>8</v>
      </c>
      <c r="E45" s="19">
        <v>1</v>
      </c>
      <c r="F45" s="20">
        <v>300</v>
      </c>
      <c r="G45" s="32">
        <f t="shared" si="2"/>
        <v>2400</v>
      </c>
      <c r="H45" s="21" t="s">
        <v>83</v>
      </c>
      <c r="I45" s="49"/>
      <c r="J45" s="68"/>
    </row>
    <row r="46" spans="1:10">
      <c r="A46" s="37"/>
      <c r="B46" s="21" t="s">
        <v>84</v>
      </c>
      <c r="C46" s="19" t="s">
        <v>6</v>
      </c>
      <c r="D46" s="3">
        <v>1</v>
      </c>
      <c r="E46" s="19">
        <v>1</v>
      </c>
      <c r="F46" s="20">
        <v>300</v>
      </c>
      <c r="G46" s="32">
        <f t="shared" si="2"/>
        <v>300</v>
      </c>
      <c r="H46" s="21" t="s">
        <v>85</v>
      </c>
      <c r="I46" s="49"/>
      <c r="J46" s="68"/>
    </row>
    <row r="47" spans="1:10">
      <c r="A47" s="37"/>
      <c r="B47" s="39" t="s">
        <v>44</v>
      </c>
      <c r="C47" s="40"/>
      <c r="D47" s="40"/>
      <c r="E47" s="41"/>
      <c r="F47" s="42"/>
      <c r="G47" s="28">
        <f>SUM(G34:G46)</f>
        <v>120900</v>
      </c>
      <c r="H47" s="43"/>
      <c r="I47" s="43"/>
      <c r="J47" s="68"/>
    </row>
    <row r="48" spans="1:10">
      <c r="A48" s="37" t="s">
        <v>86</v>
      </c>
      <c r="B48" s="21" t="s">
        <v>87</v>
      </c>
      <c r="C48" s="19" t="s">
        <v>6</v>
      </c>
      <c r="D48" s="19">
        <v>16</v>
      </c>
      <c r="E48" s="19">
        <v>1</v>
      </c>
      <c r="F48" s="20">
        <v>600</v>
      </c>
      <c r="G48" s="32">
        <f t="shared" ref="G48:G63" si="3">D48*E48*F48</f>
        <v>9600</v>
      </c>
      <c r="H48" s="44"/>
      <c r="I48" s="50"/>
      <c r="J48" s="68"/>
    </row>
    <row r="49" spans="1:10">
      <c r="A49" s="37"/>
      <c r="B49" s="21" t="s">
        <v>88</v>
      </c>
      <c r="C49" s="19" t="s">
        <v>6</v>
      </c>
      <c r="D49" s="19">
        <v>2</v>
      </c>
      <c r="E49" s="19">
        <v>1</v>
      </c>
      <c r="F49" s="20">
        <v>600</v>
      </c>
      <c r="G49" s="32">
        <f t="shared" si="3"/>
        <v>1200</v>
      </c>
      <c r="H49" s="44"/>
      <c r="I49" s="50"/>
      <c r="J49" s="68"/>
    </row>
    <row r="50" spans="1:10">
      <c r="A50" s="37"/>
      <c r="B50" s="21" t="s">
        <v>89</v>
      </c>
      <c r="C50" s="19" t="s">
        <v>6</v>
      </c>
      <c r="D50" s="19">
        <v>8</v>
      </c>
      <c r="E50" s="19">
        <v>1</v>
      </c>
      <c r="F50" s="20">
        <v>600</v>
      </c>
      <c r="G50" s="32">
        <f t="shared" si="3"/>
        <v>4800</v>
      </c>
      <c r="H50" s="44"/>
      <c r="I50" s="50"/>
      <c r="J50" s="68"/>
    </row>
    <row r="51" spans="1:10">
      <c r="A51" s="37"/>
      <c r="B51" s="21" t="s">
        <v>90</v>
      </c>
      <c r="C51" s="19" t="s">
        <v>6</v>
      </c>
      <c r="D51" s="19">
        <v>4</v>
      </c>
      <c r="E51" s="19">
        <v>1</v>
      </c>
      <c r="F51" s="20">
        <v>450</v>
      </c>
      <c r="G51" s="32">
        <f t="shared" si="3"/>
        <v>1800</v>
      </c>
      <c r="H51" s="44"/>
      <c r="I51" s="50"/>
      <c r="J51" s="68"/>
    </row>
    <row r="52" spans="1:10">
      <c r="A52" s="37"/>
      <c r="B52" s="21" t="s">
        <v>91</v>
      </c>
      <c r="C52" s="19" t="s">
        <v>6</v>
      </c>
      <c r="D52" s="19">
        <v>9</v>
      </c>
      <c r="E52" s="19">
        <v>1</v>
      </c>
      <c r="F52" s="20">
        <v>600</v>
      </c>
      <c r="G52" s="32">
        <f t="shared" si="3"/>
        <v>5400</v>
      </c>
      <c r="H52" s="44"/>
      <c r="I52" s="51"/>
      <c r="J52" s="68"/>
    </row>
    <row r="53" spans="1:10">
      <c r="A53" s="37"/>
      <c r="B53" s="21" t="s">
        <v>92</v>
      </c>
      <c r="C53" s="19" t="s">
        <v>6</v>
      </c>
      <c r="D53" s="19">
        <v>1</v>
      </c>
      <c r="E53" s="19">
        <v>1</v>
      </c>
      <c r="F53" s="20">
        <v>2250</v>
      </c>
      <c r="G53" s="32">
        <f t="shared" si="3"/>
        <v>2250</v>
      </c>
      <c r="H53" s="44"/>
      <c r="I53" s="50"/>
      <c r="J53" s="68"/>
    </row>
    <row r="54" spans="1:10">
      <c r="A54" s="37"/>
      <c r="B54" s="21" t="s">
        <v>93</v>
      </c>
      <c r="C54" s="19" t="s">
        <v>6</v>
      </c>
      <c r="D54" s="19">
        <v>6</v>
      </c>
      <c r="E54" s="19">
        <v>1</v>
      </c>
      <c r="F54" s="20">
        <v>200</v>
      </c>
      <c r="G54" s="32">
        <f t="shared" si="3"/>
        <v>1200</v>
      </c>
      <c r="H54" s="44"/>
      <c r="I54" s="50"/>
      <c r="J54" s="68"/>
    </row>
    <row r="55" spans="1:10">
      <c r="A55" s="37"/>
      <c r="B55" s="21" t="s">
        <v>94</v>
      </c>
      <c r="C55" s="19" t="s">
        <v>6</v>
      </c>
      <c r="D55" s="19">
        <v>4</v>
      </c>
      <c r="E55" s="19">
        <v>1</v>
      </c>
      <c r="F55" s="20">
        <v>200</v>
      </c>
      <c r="G55" s="32">
        <f t="shared" si="3"/>
        <v>800</v>
      </c>
      <c r="H55" s="44"/>
      <c r="I55" s="50"/>
      <c r="J55" s="68"/>
    </row>
    <row r="56" spans="1:10">
      <c r="A56" s="37"/>
      <c r="B56" s="21" t="s">
        <v>95</v>
      </c>
      <c r="C56" s="19" t="s">
        <v>6</v>
      </c>
      <c r="D56" s="19">
        <v>1</v>
      </c>
      <c r="E56" s="19">
        <v>1</v>
      </c>
      <c r="F56" s="20">
        <v>200</v>
      </c>
      <c r="G56" s="32">
        <f t="shared" si="3"/>
        <v>200</v>
      </c>
      <c r="H56" s="44"/>
      <c r="I56" s="50"/>
      <c r="J56" s="68"/>
    </row>
    <row r="57" spans="1:10">
      <c r="A57" s="37"/>
      <c r="B57" s="21" t="s">
        <v>96</v>
      </c>
      <c r="C57" s="19" t="s">
        <v>6</v>
      </c>
      <c r="D57" s="19">
        <v>1</v>
      </c>
      <c r="E57" s="19">
        <v>1</v>
      </c>
      <c r="F57" s="20">
        <v>300</v>
      </c>
      <c r="G57" s="32">
        <f t="shared" si="3"/>
        <v>300</v>
      </c>
      <c r="H57" s="45"/>
      <c r="I57" s="50"/>
      <c r="J57" s="68"/>
    </row>
    <row r="58" spans="1:10">
      <c r="A58" s="37"/>
      <c r="B58" s="21" t="s">
        <v>97</v>
      </c>
      <c r="C58" s="19" t="s">
        <v>6</v>
      </c>
      <c r="D58" s="19">
        <v>4</v>
      </c>
      <c r="E58" s="19">
        <v>1</v>
      </c>
      <c r="F58" s="20">
        <v>300</v>
      </c>
      <c r="G58" s="32">
        <f t="shared" si="3"/>
        <v>1200</v>
      </c>
      <c r="H58" s="45"/>
      <c r="I58" s="50"/>
      <c r="J58" s="68"/>
    </row>
    <row r="59" spans="1:10">
      <c r="A59" s="37"/>
      <c r="B59" s="21" t="s">
        <v>98</v>
      </c>
      <c r="C59" s="19" t="s">
        <v>6</v>
      </c>
      <c r="D59" s="19">
        <v>2</v>
      </c>
      <c r="E59" s="19">
        <v>1</v>
      </c>
      <c r="F59" s="20">
        <v>300</v>
      </c>
      <c r="G59" s="32">
        <f t="shared" si="3"/>
        <v>600</v>
      </c>
      <c r="H59" s="45"/>
      <c r="I59" s="50"/>
      <c r="J59" s="68"/>
    </row>
    <row r="60" spans="1:10">
      <c r="A60" s="37"/>
      <c r="B60" s="21" t="s">
        <v>99</v>
      </c>
      <c r="C60" s="19" t="s">
        <v>6</v>
      </c>
      <c r="D60" s="19">
        <v>1</v>
      </c>
      <c r="E60" s="19">
        <v>1</v>
      </c>
      <c r="F60" s="20">
        <v>2000</v>
      </c>
      <c r="G60" s="32">
        <f t="shared" si="3"/>
        <v>2000</v>
      </c>
      <c r="H60" s="45"/>
      <c r="I60" s="50"/>
      <c r="J60" s="68"/>
    </row>
    <row r="61" spans="1:10">
      <c r="A61" s="37"/>
      <c r="B61" s="21" t="s">
        <v>100</v>
      </c>
      <c r="C61" s="19" t="s">
        <v>6</v>
      </c>
      <c r="D61" s="19">
        <v>4</v>
      </c>
      <c r="E61" s="19">
        <v>1</v>
      </c>
      <c r="F61" s="20">
        <v>2000</v>
      </c>
      <c r="G61" s="32">
        <f t="shared" si="3"/>
        <v>8000</v>
      </c>
      <c r="H61" s="44"/>
      <c r="I61" s="50"/>
      <c r="J61" s="68"/>
    </row>
    <row r="62" spans="1:10">
      <c r="A62" s="37"/>
      <c r="B62" s="21" t="s">
        <v>101</v>
      </c>
      <c r="C62" s="19" t="s">
        <v>6</v>
      </c>
      <c r="D62" s="19">
        <v>1</v>
      </c>
      <c r="E62" s="19">
        <v>1</v>
      </c>
      <c r="F62" s="20">
        <v>1500</v>
      </c>
      <c r="G62" s="32">
        <f t="shared" si="3"/>
        <v>1500</v>
      </c>
      <c r="H62" s="44"/>
      <c r="I62" s="50"/>
      <c r="J62" s="68"/>
    </row>
    <row r="63" spans="1:10">
      <c r="A63" s="37"/>
      <c r="B63" s="21" t="s">
        <v>102</v>
      </c>
      <c r="C63" s="19" t="s">
        <v>6</v>
      </c>
      <c r="D63" s="19">
        <v>6</v>
      </c>
      <c r="E63" s="19">
        <v>1</v>
      </c>
      <c r="F63" s="20">
        <v>150</v>
      </c>
      <c r="G63" s="32">
        <f t="shared" si="3"/>
        <v>900</v>
      </c>
      <c r="H63" s="44"/>
      <c r="I63" s="50"/>
      <c r="J63" s="68"/>
    </row>
    <row r="64" spans="1:10">
      <c r="A64" s="37"/>
      <c r="B64" s="39" t="s">
        <v>44</v>
      </c>
      <c r="C64" s="40"/>
      <c r="D64" s="40"/>
      <c r="E64" s="41"/>
      <c r="F64" s="42"/>
      <c r="G64" s="28">
        <f>SUM(G48:G63)</f>
        <v>41750</v>
      </c>
      <c r="H64" s="43"/>
      <c r="I64" s="43"/>
      <c r="J64" s="68"/>
    </row>
    <row r="65" spans="1:10">
      <c r="A65" s="37" t="s">
        <v>103</v>
      </c>
      <c r="B65" s="21" t="s">
        <v>104</v>
      </c>
      <c r="C65" s="19" t="s">
        <v>6</v>
      </c>
      <c r="D65" s="3">
        <v>12</v>
      </c>
      <c r="E65" s="19">
        <v>1</v>
      </c>
      <c r="F65" s="20">
        <v>600</v>
      </c>
      <c r="G65" s="32">
        <f t="shared" ref="G65:G75" si="4">D65*E65*F65</f>
        <v>7200</v>
      </c>
      <c r="H65" s="21"/>
      <c r="I65" s="21"/>
      <c r="J65" s="68"/>
    </row>
    <row r="66" spans="1:10">
      <c r="A66" s="37"/>
      <c r="B66" s="21" t="s">
        <v>105</v>
      </c>
      <c r="C66" s="19" t="s">
        <v>6</v>
      </c>
      <c r="D66" s="3">
        <v>36</v>
      </c>
      <c r="E66" s="19">
        <v>1</v>
      </c>
      <c r="F66" s="20">
        <v>550</v>
      </c>
      <c r="G66" s="32">
        <f t="shared" si="4"/>
        <v>19800</v>
      </c>
      <c r="H66" s="21"/>
      <c r="I66" s="21"/>
      <c r="J66" s="68"/>
    </row>
    <row r="67" spans="1:10">
      <c r="A67" s="37"/>
      <c r="B67" s="21" t="s">
        <v>106</v>
      </c>
      <c r="C67" s="19" t="s">
        <v>6</v>
      </c>
      <c r="D67" s="19">
        <v>20</v>
      </c>
      <c r="E67" s="19">
        <v>1</v>
      </c>
      <c r="F67" s="20">
        <v>375</v>
      </c>
      <c r="G67" s="32">
        <f t="shared" si="4"/>
        <v>7500</v>
      </c>
      <c r="H67" s="21"/>
      <c r="I67" s="21"/>
      <c r="J67" s="68"/>
    </row>
    <row r="68" spans="1:10">
      <c r="A68" s="37"/>
      <c r="B68" s="21" t="s">
        <v>107</v>
      </c>
      <c r="C68" s="19" t="s">
        <v>6</v>
      </c>
      <c r="D68" s="19">
        <v>20</v>
      </c>
      <c r="E68" s="19">
        <v>1</v>
      </c>
      <c r="F68" s="20">
        <v>150</v>
      </c>
      <c r="G68" s="32">
        <f t="shared" si="4"/>
        <v>3000</v>
      </c>
      <c r="H68" s="21"/>
      <c r="I68" s="21"/>
      <c r="J68" s="68"/>
    </row>
    <row r="69" spans="1:10">
      <c r="A69" s="37"/>
      <c r="B69" s="21" t="s">
        <v>108</v>
      </c>
      <c r="C69" s="19" t="s">
        <v>6</v>
      </c>
      <c r="D69" s="19">
        <v>1</v>
      </c>
      <c r="E69" s="19">
        <v>1</v>
      </c>
      <c r="F69" s="20">
        <v>5250</v>
      </c>
      <c r="G69" s="32">
        <f t="shared" si="4"/>
        <v>5250</v>
      </c>
      <c r="H69" s="21"/>
      <c r="I69" s="21"/>
      <c r="J69" s="68"/>
    </row>
    <row r="70" spans="1:10">
      <c r="A70" s="37"/>
      <c r="B70" s="21" t="s">
        <v>109</v>
      </c>
      <c r="C70" s="19" t="s">
        <v>6</v>
      </c>
      <c r="D70" s="19">
        <v>1</v>
      </c>
      <c r="E70" s="19">
        <v>1</v>
      </c>
      <c r="F70" s="20">
        <v>900</v>
      </c>
      <c r="G70" s="32">
        <f t="shared" si="4"/>
        <v>900</v>
      </c>
      <c r="H70" s="21"/>
      <c r="I70" s="21"/>
      <c r="J70" s="68"/>
    </row>
    <row r="71" spans="1:10">
      <c r="A71" s="37"/>
      <c r="B71" s="21" t="s">
        <v>110</v>
      </c>
      <c r="C71" s="19" t="s">
        <v>6</v>
      </c>
      <c r="D71" s="19">
        <v>5</v>
      </c>
      <c r="E71" s="19">
        <v>1</v>
      </c>
      <c r="F71" s="20">
        <v>150</v>
      </c>
      <c r="G71" s="32">
        <f t="shared" si="4"/>
        <v>750</v>
      </c>
      <c r="H71" s="21"/>
      <c r="I71" s="21"/>
      <c r="J71" s="68"/>
    </row>
    <row r="72" spans="1:10">
      <c r="A72" s="37"/>
      <c r="B72" s="21" t="s">
        <v>84</v>
      </c>
      <c r="C72" s="19" t="s">
        <v>6</v>
      </c>
      <c r="D72" s="19">
        <v>2</v>
      </c>
      <c r="E72" s="19">
        <v>1</v>
      </c>
      <c r="F72" s="20">
        <v>450</v>
      </c>
      <c r="G72" s="32">
        <f t="shared" si="4"/>
        <v>900</v>
      </c>
      <c r="H72" s="21"/>
      <c r="I72" s="21"/>
      <c r="J72" s="68"/>
    </row>
    <row r="73" spans="1:10">
      <c r="A73" s="37"/>
      <c r="B73" s="21" t="s">
        <v>111</v>
      </c>
      <c r="C73" s="19" t="s">
        <v>6</v>
      </c>
      <c r="D73" s="19">
        <v>96</v>
      </c>
      <c r="E73" s="19">
        <v>1</v>
      </c>
      <c r="F73" s="20">
        <v>75</v>
      </c>
      <c r="G73" s="32">
        <f t="shared" si="4"/>
        <v>7200</v>
      </c>
      <c r="H73" s="21"/>
      <c r="I73" s="21"/>
      <c r="J73" s="68"/>
    </row>
    <row r="74" spans="1:10">
      <c r="A74" s="37"/>
      <c r="B74" s="21" t="s">
        <v>112</v>
      </c>
      <c r="C74" s="19" t="s">
        <v>6</v>
      </c>
      <c r="D74" s="19">
        <v>8</v>
      </c>
      <c r="E74" s="19">
        <v>1</v>
      </c>
      <c r="F74" s="20">
        <v>450</v>
      </c>
      <c r="G74" s="32">
        <f t="shared" si="4"/>
        <v>3600</v>
      </c>
      <c r="H74" s="21"/>
      <c r="I74" s="21"/>
      <c r="J74" s="68"/>
    </row>
    <row r="75" spans="1:10">
      <c r="A75" s="37"/>
      <c r="B75" s="21" t="s">
        <v>113</v>
      </c>
      <c r="C75" s="19" t="s">
        <v>6</v>
      </c>
      <c r="D75" s="19">
        <v>2</v>
      </c>
      <c r="E75" s="19">
        <v>1</v>
      </c>
      <c r="F75" s="20">
        <v>450</v>
      </c>
      <c r="G75" s="32">
        <f t="shared" si="4"/>
        <v>900</v>
      </c>
      <c r="H75" s="21"/>
      <c r="I75" s="21"/>
      <c r="J75" s="68"/>
    </row>
    <row r="76" spans="1:10">
      <c r="A76" s="37"/>
      <c r="B76" s="39" t="s">
        <v>44</v>
      </c>
      <c r="C76" s="40"/>
      <c r="D76" s="40"/>
      <c r="E76" s="41"/>
      <c r="F76" s="42"/>
      <c r="G76" s="28">
        <f>SUM(G65:G75)</f>
        <v>57000</v>
      </c>
      <c r="H76" s="43"/>
      <c r="I76" s="43"/>
      <c r="J76" s="68"/>
    </row>
    <row r="77" spans="1:10">
      <c r="A77" s="37" t="s">
        <v>114</v>
      </c>
      <c r="B77" s="21" t="s">
        <v>115</v>
      </c>
      <c r="C77" s="19" t="s">
        <v>6</v>
      </c>
      <c r="D77" s="19">
        <v>2</v>
      </c>
      <c r="E77" s="19">
        <v>3</v>
      </c>
      <c r="F77" s="20">
        <v>700</v>
      </c>
      <c r="G77" s="32">
        <f>D77*E77*F77</f>
        <v>4200</v>
      </c>
      <c r="H77" s="21"/>
      <c r="I77" s="21"/>
      <c r="J77" s="68"/>
    </row>
    <row r="78" spans="1:10">
      <c r="A78" s="37"/>
      <c r="B78" s="21" t="s">
        <v>116</v>
      </c>
      <c r="C78" s="19" t="s">
        <v>6</v>
      </c>
      <c r="D78" s="19">
        <v>1</v>
      </c>
      <c r="E78" s="19">
        <v>3</v>
      </c>
      <c r="F78" s="20">
        <v>550</v>
      </c>
      <c r="G78" s="32">
        <f>D78*E78*F78</f>
        <v>1650</v>
      </c>
      <c r="H78" s="21"/>
      <c r="I78" s="21"/>
      <c r="J78" s="68"/>
    </row>
    <row r="79" spans="1:10">
      <c r="A79" s="37"/>
      <c r="B79" s="21" t="s">
        <v>117</v>
      </c>
      <c r="C79" s="19" t="s">
        <v>6</v>
      </c>
      <c r="D79" s="19">
        <v>1</v>
      </c>
      <c r="E79" s="19">
        <v>3</v>
      </c>
      <c r="F79" s="20">
        <v>550</v>
      </c>
      <c r="G79" s="32">
        <f>D79*E79*F79</f>
        <v>1650</v>
      </c>
      <c r="H79" s="21"/>
      <c r="I79" s="21"/>
      <c r="J79" s="68"/>
    </row>
    <row r="80" spans="1:10">
      <c r="A80" s="37"/>
      <c r="B80" s="21" t="s">
        <v>118</v>
      </c>
      <c r="C80" s="19" t="s">
        <v>6</v>
      </c>
      <c r="D80" s="19">
        <v>30</v>
      </c>
      <c r="E80" s="19">
        <v>2</v>
      </c>
      <c r="F80" s="20">
        <v>300</v>
      </c>
      <c r="G80" s="32">
        <f>D80*E80*F80</f>
        <v>18000</v>
      </c>
      <c r="H80" s="21"/>
      <c r="I80" s="21"/>
      <c r="J80" s="68"/>
    </row>
    <row r="81" spans="1:10">
      <c r="A81" s="37"/>
      <c r="B81" s="21" t="s">
        <v>119</v>
      </c>
      <c r="C81" s="19" t="s">
        <v>6</v>
      </c>
      <c r="D81" s="19">
        <v>5</v>
      </c>
      <c r="E81" s="19">
        <v>2</v>
      </c>
      <c r="F81" s="20">
        <v>1000</v>
      </c>
      <c r="G81" s="32">
        <f>D81*E81*F81</f>
        <v>10000</v>
      </c>
      <c r="H81" s="21"/>
      <c r="I81" s="21"/>
      <c r="J81" s="68"/>
    </row>
    <row r="82" spans="1:10">
      <c r="A82" s="37"/>
      <c r="B82" s="39" t="s">
        <v>44</v>
      </c>
      <c r="C82" s="40"/>
      <c r="D82" s="40"/>
      <c r="E82" s="41"/>
      <c r="F82" s="42"/>
      <c r="G82" s="28">
        <f>SUM(G77:G81)</f>
        <v>35500</v>
      </c>
      <c r="H82" s="43"/>
      <c r="I82" s="43"/>
      <c r="J82" s="68"/>
    </row>
    <row r="83" ht="29" spans="1:10">
      <c r="A83" s="4" t="s">
        <v>120</v>
      </c>
      <c r="B83" s="21" t="s">
        <v>121</v>
      </c>
      <c r="C83" s="19" t="s">
        <v>6</v>
      </c>
      <c r="D83" s="3">
        <v>1</v>
      </c>
      <c r="E83" s="19">
        <v>1</v>
      </c>
      <c r="F83" s="20">
        <v>600</v>
      </c>
      <c r="G83" s="32">
        <f t="shared" ref="G83:G89" si="5">D83*E83*F83</f>
        <v>600</v>
      </c>
      <c r="H83" s="21"/>
      <c r="I83" s="21"/>
      <c r="J83" s="68"/>
    </row>
    <row r="84" spans="1:10">
      <c r="A84" s="4"/>
      <c r="B84" s="21" t="s">
        <v>122</v>
      </c>
      <c r="C84" s="19" t="s">
        <v>123</v>
      </c>
      <c r="D84" s="3">
        <v>5</v>
      </c>
      <c r="E84" s="19">
        <v>1</v>
      </c>
      <c r="F84" s="20">
        <v>300</v>
      </c>
      <c r="G84" s="32">
        <f t="shared" si="5"/>
        <v>1500</v>
      </c>
      <c r="H84" s="21"/>
      <c r="I84" s="21"/>
      <c r="J84" s="68"/>
    </row>
    <row r="85" spans="1:10">
      <c r="A85" s="4"/>
      <c r="B85" s="21" t="s">
        <v>124</v>
      </c>
      <c r="C85" s="19" t="s">
        <v>123</v>
      </c>
      <c r="D85" s="3">
        <v>6</v>
      </c>
      <c r="E85" s="19">
        <v>1</v>
      </c>
      <c r="F85" s="20">
        <v>1000</v>
      </c>
      <c r="G85" s="32">
        <f t="shared" si="5"/>
        <v>6000</v>
      </c>
      <c r="H85" s="21" t="s">
        <v>125</v>
      </c>
      <c r="I85" s="21"/>
      <c r="J85" s="68"/>
    </row>
    <row r="86" spans="1:10">
      <c r="A86" s="4"/>
      <c r="B86" s="21" t="s">
        <v>126</v>
      </c>
      <c r="C86" s="19" t="s">
        <v>127</v>
      </c>
      <c r="D86" s="3">
        <v>4</v>
      </c>
      <c r="E86" s="19">
        <v>1</v>
      </c>
      <c r="F86" s="20">
        <v>2500</v>
      </c>
      <c r="G86" s="32">
        <f t="shared" si="5"/>
        <v>10000</v>
      </c>
      <c r="H86" s="21"/>
      <c r="I86" s="21"/>
      <c r="J86" s="68"/>
    </row>
    <row r="87" spans="1:10">
      <c r="A87" s="4"/>
      <c r="B87" s="21" t="s">
        <v>128</v>
      </c>
      <c r="C87" s="19" t="s">
        <v>129</v>
      </c>
      <c r="D87" s="3">
        <v>4</v>
      </c>
      <c r="E87" s="19">
        <v>1</v>
      </c>
      <c r="F87" s="20">
        <v>3000</v>
      </c>
      <c r="G87" s="32">
        <f t="shared" si="5"/>
        <v>12000</v>
      </c>
      <c r="H87" s="21"/>
      <c r="I87" s="21"/>
      <c r="J87" s="68"/>
    </row>
    <row r="88" spans="1:10">
      <c r="A88" s="4"/>
      <c r="B88" s="21" t="s">
        <v>130</v>
      </c>
      <c r="C88" s="19" t="s">
        <v>129</v>
      </c>
      <c r="D88" s="3">
        <v>1</v>
      </c>
      <c r="E88" s="19">
        <v>1</v>
      </c>
      <c r="F88" s="20">
        <v>7500</v>
      </c>
      <c r="G88" s="32">
        <f t="shared" si="5"/>
        <v>7500</v>
      </c>
      <c r="H88" s="50"/>
      <c r="I88" s="50"/>
      <c r="J88" s="68"/>
    </row>
    <row r="89" spans="1:10">
      <c r="A89" s="4"/>
      <c r="B89" s="21" t="s">
        <v>131</v>
      </c>
      <c r="C89" s="19" t="s">
        <v>132</v>
      </c>
      <c r="D89" s="3">
        <v>1</v>
      </c>
      <c r="E89" s="19">
        <v>1</v>
      </c>
      <c r="F89" s="20">
        <v>3000</v>
      </c>
      <c r="G89" s="32">
        <f t="shared" si="5"/>
        <v>3000</v>
      </c>
      <c r="H89" s="50"/>
      <c r="I89" s="50"/>
      <c r="J89" s="68"/>
    </row>
    <row r="90" spans="1:10">
      <c r="A90" s="4"/>
      <c r="B90" s="39" t="s">
        <v>44</v>
      </c>
      <c r="C90" s="40"/>
      <c r="D90" s="40"/>
      <c r="E90" s="41"/>
      <c r="F90" s="42"/>
      <c r="G90" s="28">
        <f>SUM(G83:G89)</f>
        <v>40600</v>
      </c>
      <c r="H90" s="21"/>
      <c r="I90" s="21"/>
      <c r="J90" s="68"/>
    </row>
    <row r="91" ht="29" spans="1:10">
      <c r="A91" s="4" t="s">
        <v>133</v>
      </c>
      <c r="B91" s="21" t="s">
        <v>134</v>
      </c>
      <c r="C91" s="19" t="s">
        <v>6</v>
      </c>
      <c r="D91" s="3">
        <v>8</v>
      </c>
      <c r="E91" s="19">
        <v>1</v>
      </c>
      <c r="F91" s="20">
        <v>3000</v>
      </c>
      <c r="G91" s="32">
        <f>D91*E91*F91</f>
        <v>24000</v>
      </c>
      <c r="H91" s="51"/>
      <c r="I91" s="51"/>
      <c r="J91" s="68"/>
    </row>
    <row r="92" spans="1:10">
      <c r="A92" s="4"/>
      <c r="B92" s="21" t="s">
        <v>135</v>
      </c>
      <c r="C92" s="19" t="s">
        <v>6</v>
      </c>
      <c r="D92" s="3">
        <v>1</v>
      </c>
      <c r="E92" s="19">
        <v>1</v>
      </c>
      <c r="F92" s="20">
        <v>38000</v>
      </c>
      <c r="G92" s="32">
        <f>D92*E92*F92</f>
        <v>38000</v>
      </c>
      <c r="H92" s="51"/>
      <c r="I92" s="51"/>
      <c r="J92" s="68"/>
    </row>
    <row r="93" spans="1:10">
      <c r="A93" s="4"/>
      <c r="B93" s="21" t="s">
        <v>136</v>
      </c>
      <c r="C93" s="19" t="s">
        <v>6</v>
      </c>
      <c r="D93" s="3">
        <v>1</v>
      </c>
      <c r="E93" s="19">
        <v>1</v>
      </c>
      <c r="F93" s="20">
        <v>8000</v>
      </c>
      <c r="G93" s="32">
        <v>0</v>
      </c>
      <c r="H93" s="51" t="s">
        <v>137</v>
      </c>
      <c r="I93" s="51"/>
      <c r="J93" s="68"/>
    </row>
    <row r="94" spans="1:10">
      <c r="A94" s="4"/>
      <c r="B94" s="21" t="s">
        <v>138</v>
      </c>
      <c r="C94" s="19" t="s">
        <v>6</v>
      </c>
      <c r="D94" s="3">
        <v>1</v>
      </c>
      <c r="E94" s="19">
        <v>1</v>
      </c>
      <c r="F94" s="20">
        <v>4000</v>
      </c>
      <c r="G94" s="32">
        <v>0</v>
      </c>
      <c r="H94" s="51" t="s">
        <v>137</v>
      </c>
      <c r="I94" s="51"/>
      <c r="J94" s="68"/>
    </row>
    <row r="95" spans="1:10">
      <c r="A95" s="4"/>
      <c r="B95" s="21" t="s">
        <v>139</v>
      </c>
      <c r="C95" s="19" t="s">
        <v>140</v>
      </c>
      <c r="D95" s="3">
        <v>40</v>
      </c>
      <c r="E95" s="19">
        <v>1</v>
      </c>
      <c r="F95" s="20">
        <v>800</v>
      </c>
      <c r="G95" s="32">
        <f t="shared" ref="G95:G106" si="6">D95*E95*F95</f>
        <v>32000</v>
      </c>
      <c r="H95" s="51" t="s">
        <v>141</v>
      </c>
      <c r="I95" s="51"/>
      <c r="J95" s="68"/>
    </row>
    <row r="96" spans="1:10">
      <c r="A96" s="4"/>
      <c r="B96" s="21" t="s">
        <v>142</v>
      </c>
      <c r="C96" s="19" t="s">
        <v>127</v>
      </c>
      <c r="D96" s="3">
        <v>8</v>
      </c>
      <c r="E96" s="19">
        <v>1</v>
      </c>
      <c r="F96" s="20">
        <v>700</v>
      </c>
      <c r="G96" s="32">
        <f t="shared" si="6"/>
        <v>5600</v>
      </c>
      <c r="H96" s="51"/>
      <c r="I96" s="51"/>
      <c r="J96" s="68"/>
    </row>
    <row r="97" spans="1:10">
      <c r="A97" s="4"/>
      <c r="B97" s="21" t="s">
        <v>143</v>
      </c>
      <c r="C97" s="19" t="s">
        <v>127</v>
      </c>
      <c r="D97" s="3">
        <v>20</v>
      </c>
      <c r="E97" s="19">
        <v>1</v>
      </c>
      <c r="F97" s="20">
        <v>350</v>
      </c>
      <c r="G97" s="32">
        <f t="shared" si="6"/>
        <v>7000</v>
      </c>
      <c r="H97" s="21" t="s">
        <v>144</v>
      </c>
      <c r="I97" s="21"/>
      <c r="J97" s="68"/>
    </row>
    <row r="98" spans="1:10">
      <c r="A98" s="4"/>
      <c r="B98" s="21" t="s">
        <v>145</v>
      </c>
      <c r="C98" s="19" t="s">
        <v>127</v>
      </c>
      <c r="D98" s="3">
        <v>25</v>
      </c>
      <c r="E98" s="19">
        <v>1</v>
      </c>
      <c r="F98" s="20">
        <v>260</v>
      </c>
      <c r="G98" s="32">
        <f t="shared" si="6"/>
        <v>6500</v>
      </c>
      <c r="H98" s="21" t="s">
        <v>144</v>
      </c>
      <c r="I98" s="21"/>
      <c r="J98" s="68"/>
    </row>
    <row r="99" spans="1:10">
      <c r="A99" s="4"/>
      <c r="B99" s="21" t="s">
        <v>146</v>
      </c>
      <c r="C99" s="19" t="s">
        <v>127</v>
      </c>
      <c r="D99" s="3">
        <v>4</v>
      </c>
      <c r="E99" s="19">
        <v>1</v>
      </c>
      <c r="F99" s="20">
        <v>350</v>
      </c>
      <c r="G99" s="32">
        <f t="shared" si="6"/>
        <v>1400</v>
      </c>
      <c r="H99" s="21" t="s">
        <v>144</v>
      </c>
      <c r="I99" s="21"/>
      <c r="J99" s="68"/>
    </row>
    <row r="100" spans="1:10">
      <c r="A100" s="4"/>
      <c r="B100" s="21" t="s">
        <v>147</v>
      </c>
      <c r="C100" s="19" t="s">
        <v>148</v>
      </c>
      <c r="D100" s="3">
        <v>2</v>
      </c>
      <c r="E100" s="19">
        <v>1</v>
      </c>
      <c r="F100" s="20">
        <v>10000</v>
      </c>
      <c r="G100" s="32">
        <f t="shared" si="6"/>
        <v>20000</v>
      </c>
      <c r="H100" s="21" t="s">
        <v>144</v>
      </c>
      <c r="I100" s="21"/>
      <c r="J100" s="68"/>
    </row>
    <row r="101" spans="1:10">
      <c r="A101" s="4"/>
      <c r="B101" s="21" t="s">
        <v>149</v>
      </c>
      <c r="C101" s="19" t="s">
        <v>127</v>
      </c>
      <c r="D101" s="3">
        <v>4</v>
      </c>
      <c r="E101" s="19">
        <v>1</v>
      </c>
      <c r="F101" s="20">
        <v>3000</v>
      </c>
      <c r="G101" s="32">
        <f t="shared" si="6"/>
        <v>12000</v>
      </c>
      <c r="H101" s="21" t="s">
        <v>144</v>
      </c>
      <c r="I101" s="21"/>
      <c r="J101" s="68"/>
    </row>
    <row r="102" spans="1:10">
      <c r="A102" s="4"/>
      <c r="B102" s="21" t="s">
        <v>150</v>
      </c>
      <c r="C102" s="19" t="s">
        <v>151</v>
      </c>
      <c r="D102" s="3">
        <v>1</v>
      </c>
      <c r="E102" s="19">
        <v>1</v>
      </c>
      <c r="F102" s="20">
        <v>4000</v>
      </c>
      <c r="G102" s="32">
        <f t="shared" si="6"/>
        <v>4000</v>
      </c>
      <c r="H102" s="21" t="s">
        <v>144</v>
      </c>
      <c r="I102" s="21"/>
      <c r="J102" s="68"/>
    </row>
    <row r="103" ht="72.5" spans="1:11">
      <c r="A103" s="4"/>
      <c r="B103" s="21" t="s">
        <v>152</v>
      </c>
      <c r="C103" s="19" t="s">
        <v>151</v>
      </c>
      <c r="D103" s="3">
        <v>1</v>
      </c>
      <c r="E103" s="19">
        <v>1</v>
      </c>
      <c r="F103" s="20">
        <v>40000</v>
      </c>
      <c r="G103" s="32">
        <f t="shared" si="6"/>
        <v>40000</v>
      </c>
      <c r="H103" s="21" t="s">
        <v>144</v>
      </c>
      <c r="I103" s="21"/>
      <c r="J103" s="68" t="s">
        <v>153</v>
      </c>
      <c r="K103" s="64" t="s">
        <v>173</v>
      </c>
    </row>
    <row r="104" spans="1:10">
      <c r="A104" s="4"/>
      <c r="B104" s="21" t="s">
        <v>154</v>
      </c>
      <c r="C104" s="19" t="s">
        <v>127</v>
      </c>
      <c r="D104" s="3">
        <v>4</v>
      </c>
      <c r="E104" s="19">
        <v>1</v>
      </c>
      <c r="F104" s="20">
        <v>2800</v>
      </c>
      <c r="G104" s="32">
        <f t="shared" si="6"/>
        <v>11200</v>
      </c>
      <c r="H104" s="21"/>
      <c r="I104" s="21"/>
      <c r="J104" s="68"/>
    </row>
    <row r="105" ht="29" spans="1:11">
      <c r="A105" s="4"/>
      <c r="B105" s="21" t="s">
        <v>155</v>
      </c>
      <c r="C105" s="19" t="s">
        <v>156</v>
      </c>
      <c r="D105" s="3">
        <v>1</v>
      </c>
      <c r="E105" s="19">
        <v>1</v>
      </c>
      <c r="F105" s="20">
        <v>10000</v>
      </c>
      <c r="G105" s="32">
        <f t="shared" si="6"/>
        <v>10000</v>
      </c>
      <c r="H105" s="21" t="s">
        <v>157</v>
      </c>
      <c r="I105" s="21"/>
      <c r="J105" s="68" t="s">
        <v>158</v>
      </c>
      <c r="K105" s="64" t="s">
        <v>174</v>
      </c>
    </row>
    <row r="106" spans="1:10">
      <c r="A106" s="4"/>
      <c r="B106" s="21" t="s">
        <v>159</v>
      </c>
      <c r="C106" s="19" t="s">
        <v>127</v>
      </c>
      <c r="D106" s="3">
        <v>1500</v>
      </c>
      <c r="E106" s="19">
        <v>1</v>
      </c>
      <c r="F106" s="20">
        <v>25</v>
      </c>
      <c r="G106" s="32">
        <f t="shared" si="6"/>
        <v>37500</v>
      </c>
      <c r="H106" s="21" t="s">
        <v>160</v>
      </c>
      <c r="I106" s="21"/>
      <c r="J106" s="68"/>
    </row>
    <row r="107" spans="1:10">
      <c r="A107" s="4"/>
      <c r="B107" s="39" t="s">
        <v>44</v>
      </c>
      <c r="C107" s="40"/>
      <c r="D107" s="40"/>
      <c r="E107" s="41"/>
      <c r="F107" s="42"/>
      <c r="G107" s="28">
        <f>SUM(G91:G106)</f>
        <v>249200</v>
      </c>
      <c r="H107" s="21"/>
      <c r="I107" s="21"/>
      <c r="J107" s="68"/>
    </row>
    <row r="108" spans="1:10">
      <c r="A108" s="69" t="s">
        <v>161</v>
      </c>
      <c r="B108" s="54"/>
      <c r="C108" s="37"/>
      <c r="D108" s="37"/>
      <c r="E108" s="55"/>
      <c r="F108" s="56"/>
      <c r="G108" s="55">
        <f>G24+G33+G47+G64+G76+G82+G90+G107</f>
        <v>951160</v>
      </c>
      <c r="H108" s="57"/>
      <c r="I108" s="57"/>
      <c r="J108" s="68"/>
    </row>
    <row r="109" spans="1:10">
      <c r="A109" s="69" t="s">
        <v>162</v>
      </c>
      <c r="B109" s="54"/>
      <c r="C109" s="37"/>
      <c r="D109" s="37"/>
      <c r="E109" s="58">
        <v>0.1</v>
      </c>
      <c r="F109" s="56"/>
      <c r="G109" s="59">
        <f>G108*0.1</f>
        <v>95116</v>
      </c>
      <c r="H109" s="57"/>
      <c r="I109" s="57"/>
      <c r="J109" s="68"/>
    </row>
    <row r="110" spans="1:10">
      <c r="A110" s="69" t="s">
        <v>163</v>
      </c>
      <c r="B110" s="54"/>
      <c r="C110" s="37"/>
      <c r="D110" s="37"/>
      <c r="E110" s="58">
        <v>0.06</v>
      </c>
      <c r="F110" s="60"/>
      <c r="G110" s="59">
        <f>(G108+G109)*0.06</f>
        <v>62776.56</v>
      </c>
      <c r="H110" s="57"/>
      <c r="I110" s="57"/>
      <c r="J110" s="68"/>
    </row>
    <row r="111" spans="1:10">
      <c r="A111" s="69" t="s">
        <v>164</v>
      </c>
      <c r="B111" s="54"/>
      <c r="C111" s="37"/>
      <c r="D111" s="37"/>
      <c r="E111" s="55"/>
      <c r="F111" s="56"/>
      <c r="G111" s="61">
        <f>G108+G109</f>
        <v>1046276</v>
      </c>
      <c r="H111" s="57"/>
      <c r="I111" s="57"/>
      <c r="J111" s="68"/>
    </row>
    <row r="112" spans="1:10">
      <c r="A112" s="70" t="s">
        <v>165</v>
      </c>
      <c r="B112" s="54"/>
      <c r="C112" s="37"/>
      <c r="D112" s="37"/>
      <c r="E112" s="55"/>
      <c r="F112" s="56"/>
      <c r="G112" s="61">
        <v>998000</v>
      </c>
      <c r="H112" s="62">
        <f>G111-G112</f>
        <v>48276</v>
      </c>
      <c r="I112" s="57"/>
      <c r="J112" s="68"/>
    </row>
  </sheetData>
  <mergeCells count="15">
    <mergeCell ref="A1:I1"/>
    <mergeCell ref="A2:F2"/>
    <mergeCell ref="H2:I2"/>
    <mergeCell ref="A3:A4"/>
    <mergeCell ref="A7:A14"/>
    <mergeCell ref="A15:A20"/>
    <mergeCell ref="A21:A23"/>
    <mergeCell ref="A25:A32"/>
    <mergeCell ref="A34:A46"/>
    <mergeCell ref="A48:A63"/>
    <mergeCell ref="A65:A75"/>
    <mergeCell ref="A77:A81"/>
    <mergeCell ref="A83:A89"/>
    <mergeCell ref="A91:A106"/>
    <mergeCell ref="J1:J2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5"/>
  <sheetViews>
    <sheetView workbookViewId="0">
      <selection activeCell="G96" sqref="G96"/>
    </sheetView>
  </sheetViews>
  <sheetFormatPr defaultColWidth="20.8333333333333" defaultRowHeight="14.5"/>
  <cols>
    <col min="1" max="1" width="12.1666666666667" style="1" customWidth="1"/>
    <col min="2" max="2" width="18.1666666666667" style="1" customWidth="1"/>
    <col min="3" max="3" width="6" style="1" customWidth="1"/>
    <col min="4" max="4" width="5.5" style="1" customWidth="1"/>
    <col min="5" max="5" width="5" style="1" customWidth="1"/>
    <col min="6" max="6" width="8.16666666666667" style="2" customWidth="1"/>
    <col min="7" max="7" width="12.8333333333333" style="1" customWidth="1"/>
    <col min="8" max="8" width="30" style="1" customWidth="1"/>
    <col min="9" max="9" width="26.1666666666667" style="1" customWidth="1"/>
    <col min="10" max="10" width="14.1666666666667" style="1" customWidth="1"/>
    <col min="11" max="11" width="52.8333333333333" style="1" customWidth="1"/>
    <col min="12" max="16384" width="20.8333333333333" style="1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 t="s">
        <v>1</v>
      </c>
    </row>
    <row r="2" spans="1:10">
      <c r="A2" s="4" t="s">
        <v>2</v>
      </c>
      <c r="B2" s="3"/>
      <c r="C2" s="3"/>
      <c r="D2" s="3"/>
      <c r="E2" s="5"/>
      <c r="F2" s="3"/>
      <c r="G2" s="6" t="s">
        <v>3</v>
      </c>
      <c r="H2" s="7" t="s">
        <v>1</v>
      </c>
      <c r="I2" s="46"/>
      <c r="J2" s="3"/>
    </row>
    <row r="3" ht="29" spans="1:11">
      <c r="A3" s="8" t="s">
        <v>4</v>
      </c>
      <c r="B3" s="9" t="s">
        <v>5</v>
      </c>
      <c r="C3" s="10" t="s">
        <v>6</v>
      </c>
      <c r="D3" s="10">
        <v>1</v>
      </c>
      <c r="E3" s="10">
        <v>1</v>
      </c>
      <c r="F3" s="11">
        <v>30000</v>
      </c>
      <c r="G3" s="9">
        <f>D3*E3*F3</f>
        <v>30000</v>
      </c>
      <c r="H3" s="9"/>
      <c r="I3" s="21" t="s">
        <v>7</v>
      </c>
      <c r="J3" s="21" t="s">
        <v>8</v>
      </c>
      <c r="K3" s="1" t="s">
        <v>166</v>
      </c>
    </row>
    <row r="4" ht="29" spans="1:10">
      <c r="A4" s="12"/>
      <c r="B4" s="9" t="s">
        <v>9</v>
      </c>
      <c r="C4" s="10" t="s">
        <v>6</v>
      </c>
      <c r="D4" s="10">
        <v>1</v>
      </c>
      <c r="E4" s="10">
        <v>1</v>
      </c>
      <c r="F4" s="11">
        <v>6000</v>
      </c>
      <c r="G4" s="9">
        <f t="shared" ref="G4:G24" si="0">D4*E4*F4</f>
        <v>6000</v>
      </c>
      <c r="H4" s="9"/>
      <c r="I4" s="21" t="s">
        <v>10</v>
      </c>
      <c r="J4" s="21"/>
    </row>
    <row r="5" spans="1:11">
      <c r="A5" s="8" t="s">
        <v>11</v>
      </c>
      <c r="B5" s="13" t="s">
        <v>12</v>
      </c>
      <c r="C5" s="14" t="s">
        <v>6</v>
      </c>
      <c r="D5" s="14">
        <v>72</v>
      </c>
      <c r="E5" s="14">
        <v>1</v>
      </c>
      <c r="F5" s="15">
        <v>120</v>
      </c>
      <c r="G5" s="16">
        <f t="shared" si="0"/>
        <v>8640</v>
      </c>
      <c r="H5" s="17" t="s">
        <v>175</v>
      </c>
      <c r="I5" s="17" t="s">
        <v>14</v>
      </c>
      <c r="J5" s="21"/>
      <c r="K5" s="1" t="s">
        <v>176</v>
      </c>
    </row>
    <row r="6" spans="1:11">
      <c r="A6" s="12"/>
      <c r="B6" s="13" t="s">
        <v>177</v>
      </c>
      <c r="C6" s="14" t="s">
        <v>25</v>
      </c>
      <c r="D6" s="14">
        <v>48</v>
      </c>
      <c r="E6" s="14">
        <v>1</v>
      </c>
      <c r="F6" s="15">
        <v>150</v>
      </c>
      <c r="G6" s="16">
        <f t="shared" ref="G6" si="1">D6*E6*F6</f>
        <v>7200</v>
      </c>
      <c r="H6" s="17" t="s">
        <v>178</v>
      </c>
      <c r="I6" s="17" t="s">
        <v>179</v>
      </c>
      <c r="J6" s="21"/>
      <c r="K6" s="47" t="s">
        <v>180</v>
      </c>
    </row>
    <row r="7" spans="1:10">
      <c r="A7" s="4" t="s">
        <v>15</v>
      </c>
      <c r="B7" s="18" t="s">
        <v>16</v>
      </c>
      <c r="C7" s="19" t="s">
        <v>6</v>
      </c>
      <c r="D7" s="19">
        <v>4</v>
      </c>
      <c r="E7" s="19">
        <v>1</v>
      </c>
      <c r="F7" s="20">
        <v>6000</v>
      </c>
      <c r="G7" s="9">
        <f t="shared" si="0"/>
        <v>24000</v>
      </c>
      <c r="H7" s="21"/>
      <c r="I7" s="21"/>
      <c r="J7" s="21"/>
    </row>
    <row r="8" spans="1:10">
      <c r="A8" s="8" t="s">
        <v>17</v>
      </c>
      <c r="B8" s="18" t="s">
        <v>18</v>
      </c>
      <c r="C8" s="10" t="s">
        <v>19</v>
      </c>
      <c r="D8" s="10">
        <f>20*3.6</f>
        <v>72</v>
      </c>
      <c r="E8" s="10">
        <v>1</v>
      </c>
      <c r="F8" s="11">
        <v>300</v>
      </c>
      <c r="G8" s="9">
        <f t="shared" si="0"/>
        <v>21600</v>
      </c>
      <c r="H8" s="21" t="s">
        <v>20</v>
      </c>
      <c r="I8" s="21"/>
      <c r="J8" s="21"/>
    </row>
    <row r="9" spans="1:10">
      <c r="A9" s="22"/>
      <c r="B9" s="18" t="s">
        <v>21</v>
      </c>
      <c r="C9" s="10" t="s">
        <v>19</v>
      </c>
      <c r="D9" s="10">
        <v>36</v>
      </c>
      <c r="E9" s="10">
        <v>1</v>
      </c>
      <c r="F9" s="11">
        <v>500</v>
      </c>
      <c r="G9" s="9">
        <f t="shared" si="0"/>
        <v>18000</v>
      </c>
      <c r="H9" s="21" t="s">
        <v>22</v>
      </c>
      <c r="I9" s="21"/>
      <c r="J9" s="21"/>
    </row>
    <row r="10" spans="1:10">
      <c r="A10" s="22"/>
      <c r="B10" s="18" t="s">
        <v>23</v>
      </c>
      <c r="C10" s="19" t="s">
        <v>6</v>
      </c>
      <c r="D10" s="19">
        <v>40</v>
      </c>
      <c r="E10" s="19">
        <v>1</v>
      </c>
      <c r="F10" s="20">
        <v>300</v>
      </c>
      <c r="G10" s="9">
        <f t="shared" si="0"/>
        <v>12000</v>
      </c>
      <c r="H10" s="21"/>
      <c r="I10" s="21"/>
      <c r="J10" s="21"/>
    </row>
    <row r="11" spans="1:10">
      <c r="A11" s="22"/>
      <c r="B11" s="18" t="s">
        <v>24</v>
      </c>
      <c r="C11" s="3" t="s">
        <v>25</v>
      </c>
      <c r="D11" s="19">
        <v>85</v>
      </c>
      <c r="E11" s="19">
        <v>1</v>
      </c>
      <c r="F11" s="20">
        <v>80</v>
      </c>
      <c r="G11" s="9">
        <f t="shared" si="0"/>
        <v>6800</v>
      </c>
      <c r="H11" s="21"/>
      <c r="I11" s="21" t="s">
        <v>26</v>
      </c>
      <c r="J11" s="21"/>
    </row>
    <row r="12" spans="1:10">
      <c r="A12" s="22"/>
      <c r="B12" s="18" t="s">
        <v>27</v>
      </c>
      <c r="C12" s="19" t="s">
        <v>6</v>
      </c>
      <c r="D12" s="19">
        <v>1</v>
      </c>
      <c r="E12" s="19">
        <v>1</v>
      </c>
      <c r="F12" s="20">
        <v>28000</v>
      </c>
      <c r="G12" s="9">
        <f t="shared" si="0"/>
        <v>28000</v>
      </c>
      <c r="H12" s="21"/>
      <c r="I12" s="21"/>
      <c r="J12" s="21"/>
    </row>
    <row r="13" spans="1:11">
      <c r="A13" s="22"/>
      <c r="B13" s="18" t="s">
        <v>28</v>
      </c>
      <c r="C13" s="19" t="s">
        <v>6</v>
      </c>
      <c r="D13" s="19">
        <v>1</v>
      </c>
      <c r="E13" s="14">
        <v>0</v>
      </c>
      <c r="F13" s="20">
        <v>5800</v>
      </c>
      <c r="G13" s="9">
        <f t="shared" si="0"/>
        <v>0</v>
      </c>
      <c r="H13" s="21"/>
      <c r="I13" s="21"/>
      <c r="J13" s="21"/>
      <c r="K13" s="1" t="s">
        <v>181</v>
      </c>
    </row>
    <row r="14" spans="1:10">
      <c r="A14" s="22"/>
      <c r="B14" s="18" t="s">
        <v>29</v>
      </c>
      <c r="C14" s="19" t="s">
        <v>6</v>
      </c>
      <c r="D14" s="19">
        <v>1</v>
      </c>
      <c r="E14" s="14">
        <v>0</v>
      </c>
      <c r="F14" s="20">
        <v>2800</v>
      </c>
      <c r="G14" s="9">
        <f t="shared" si="0"/>
        <v>0</v>
      </c>
      <c r="H14" s="21"/>
      <c r="I14" s="21"/>
      <c r="J14" s="21"/>
    </row>
    <row r="15" spans="1:10">
      <c r="A15" s="22"/>
      <c r="B15" s="18" t="s">
        <v>30</v>
      </c>
      <c r="C15" s="19" t="s">
        <v>6</v>
      </c>
      <c r="D15" s="19">
        <v>5</v>
      </c>
      <c r="E15" s="19">
        <v>1</v>
      </c>
      <c r="F15" s="20">
        <v>3000</v>
      </c>
      <c r="G15" s="9">
        <f t="shared" si="0"/>
        <v>15000</v>
      </c>
      <c r="H15" s="21"/>
      <c r="I15" s="21"/>
      <c r="J15" s="21"/>
    </row>
    <row r="16" spans="1:10">
      <c r="A16" s="8" t="s">
        <v>31</v>
      </c>
      <c r="B16" s="18" t="s">
        <v>32</v>
      </c>
      <c r="C16" s="19" t="s">
        <v>6</v>
      </c>
      <c r="D16" s="19">
        <v>1</v>
      </c>
      <c r="E16" s="19">
        <v>1</v>
      </c>
      <c r="F16" s="20">
        <v>15000</v>
      </c>
      <c r="G16" s="9">
        <f t="shared" si="0"/>
        <v>15000</v>
      </c>
      <c r="H16" s="21"/>
      <c r="I16" s="21"/>
      <c r="J16" s="21"/>
    </row>
    <row r="17" ht="43.5" spans="1:11">
      <c r="A17" s="22"/>
      <c r="B17" s="18" t="s">
        <v>28</v>
      </c>
      <c r="C17" s="19" t="s">
        <v>6</v>
      </c>
      <c r="D17" s="19">
        <v>1</v>
      </c>
      <c r="E17" s="14">
        <v>0</v>
      </c>
      <c r="F17" s="20">
        <v>5800</v>
      </c>
      <c r="G17" s="9">
        <f t="shared" si="0"/>
        <v>0</v>
      </c>
      <c r="H17" s="21"/>
      <c r="I17" s="21"/>
      <c r="J17" s="21" t="s">
        <v>33</v>
      </c>
      <c r="K17" s="1" t="s">
        <v>181</v>
      </c>
    </row>
    <row r="18" spans="1:10">
      <c r="A18" s="22"/>
      <c r="B18" s="18" t="s">
        <v>29</v>
      </c>
      <c r="C18" s="19" t="s">
        <v>6</v>
      </c>
      <c r="D18" s="19">
        <v>1</v>
      </c>
      <c r="E18" s="14">
        <v>0</v>
      </c>
      <c r="F18" s="20">
        <v>2800</v>
      </c>
      <c r="G18" s="9">
        <f t="shared" si="0"/>
        <v>0</v>
      </c>
      <c r="H18" s="21"/>
      <c r="I18" s="21"/>
      <c r="J18" s="21"/>
    </row>
    <row r="19" spans="1:11">
      <c r="A19" s="22"/>
      <c r="B19" s="23" t="s">
        <v>34</v>
      </c>
      <c r="C19" s="19" t="s">
        <v>6</v>
      </c>
      <c r="D19" s="19">
        <v>1</v>
      </c>
      <c r="E19" s="19">
        <v>1</v>
      </c>
      <c r="F19" s="20">
        <v>15000</v>
      </c>
      <c r="G19" s="9">
        <f t="shared" si="0"/>
        <v>15000</v>
      </c>
      <c r="H19" s="21"/>
      <c r="I19" s="21"/>
      <c r="J19" s="21" t="s">
        <v>35</v>
      </c>
      <c r="K19" s="1" t="s">
        <v>168</v>
      </c>
    </row>
    <row r="20" ht="29" spans="1:10">
      <c r="A20" s="22"/>
      <c r="B20" s="23" t="s">
        <v>36</v>
      </c>
      <c r="C20" s="19" t="s">
        <v>6</v>
      </c>
      <c r="D20" s="19">
        <v>2</v>
      </c>
      <c r="E20" s="19">
        <v>1</v>
      </c>
      <c r="F20" s="20">
        <v>3000</v>
      </c>
      <c r="G20" s="9">
        <f t="shared" si="0"/>
        <v>6000</v>
      </c>
      <c r="H20" s="21"/>
      <c r="I20" s="21"/>
      <c r="J20" s="21"/>
    </row>
    <row r="21" ht="29" spans="1:11">
      <c r="A21" s="22"/>
      <c r="B21" s="18" t="s">
        <v>37</v>
      </c>
      <c r="C21" s="19" t="s">
        <v>6</v>
      </c>
      <c r="D21" s="19">
        <v>2</v>
      </c>
      <c r="E21" s="19">
        <v>1</v>
      </c>
      <c r="F21" s="11">
        <v>22000</v>
      </c>
      <c r="G21" s="9">
        <f t="shared" si="0"/>
        <v>44000</v>
      </c>
      <c r="H21" s="21"/>
      <c r="I21" s="21"/>
      <c r="J21" s="21" t="s">
        <v>38</v>
      </c>
      <c r="K21" s="1" t="s">
        <v>169</v>
      </c>
    </row>
    <row r="22" spans="1:10">
      <c r="A22" s="8" t="s">
        <v>39</v>
      </c>
      <c r="B22" s="18" t="s">
        <v>40</v>
      </c>
      <c r="C22" s="19" t="s">
        <v>6</v>
      </c>
      <c r="D22" s="19">
        <v>1</v>
      </c>
      <c r="E22" s="19">
        <v>1</v>
      </c>
      <c r="F22" s="20">
        <v>8000</v>
      </c>
      <c r="G22" s="9">
        <f t="shared" si="0"/>
        <v>8000</v>
      </c>
      <c r="H22" s="21"/>
      <c r="I22" s="21"/>
      <c r="J22" s="21"/>
    </row>
    <row r="23" spans="1:10">
      <c r="A23" s="22"/>
      <c r="B23" s="18" t="s">
        <v>41</v>
      </c>
      <c r="C23" s="19" t="s">
        <v>6</v>
      </c>
      <c r="D23" s="19">
        <v>1</v>
      </c>
      <c r="E23" s="19">
        <v>1</v>
      </c>
      <c r="F23" s="20">
        <v>8000</v>
      </c>
      <c r="G23" s="9">
        <f t="shared" si="0"/>
        <v>8000</v>
      </c>
      <c r="H23" s="21"/>
      <c r="I23" s="21"/>
      <c r="J23" s="21"/>
    </row>
    <row r="24" spans="1:11">
      <c r="A24" s="12"/>
      <c r="B24" s="18" t="s">
        <v>42</v>
      </c>
      <c r="C24" s="19" t="s">
        <v>6</v>
      </c>
      <c r="D24" s="19">
        <v>2</v>
      </c>
      <c r="E24" s="19">
        <v>1</v>
      </c>
      <c r="F24" s="20">
        <v>5500</v>
      </c>
      <c r="G24" s="9">
        <f t="shared" si="0"/>
        <v>11000</v>
      </c>
      <c r="H24" s="21"/>
      <c r="I24" s="21"/>
      <c r="J24" s="21" t="s">
        <v>43</v>
      </c>
      <c r="K24" s="1" t="s">
        <v>182</v>
      </c>
    </row>
    <row r="25" spans="1:10">
      <c r="A25" s="4"/>
      <c r="B25" s="24" t="s">
        <v>44</v>
      </c>
      <c r="C25" s="25"/>
      <c r="D25" s="25"/>
      <c r="E25" s="26"/>
      <c r="F25" s="27"/>
      <c r="G25" s="28">
        <f>SUM(G3:G24)</f>
        <v>284240</v>
      </c>
      <c r="H25" s="21"/>
      <c r="I25" s="21"/>
      <c r="J25" s="21"/>
    </row>
    <row r="26" spans="1:10">
      <c r="A26" s="8" t="s">
        <v>45</v>
      </c>
      <c r="B26" s="21" t="s">
        <v>46</v>
      </c>
      <c r="C26" s="29" t="s">
        <v>25</v>
      </c>
      <c r="D26" s="29">
        <v>16</v>
      </c>
      <c r="E26" s="30">
        <v>1</v>
      </c>
      <c r="F26" s="31">
        <v>500</v>
      </c>
      <c r="G26" s="32">
        <f t="shared" ref="G26:G33" si="2">D26*E26*F26</f>
        <v>8000</v>
      </c>
      <c r="H26" s="21"/>
      <c r="I26" s="21"/>
      <c r="J26" s="21"/>
    </row>
    <row r="27" spans="1:10">
      <c r="A27" s="22"/>
      <c r="B27" s="21" t="s">
        <v>47</v>
      </c>
      <c r="C27" s="3" t="s">
        <v>19</v>
      </c>
      <c r="D27" s="3">
        <v>210</v>
      </c>
      <c r="E27" s="30">
        <v>1</v>
      </c>
      <c r="F27" s="31">
        <v>160</v>
      </c>
      <c r="G27" s="32">
        <f t="shared" si="2"/>
        <v>33600</v>
      </c>
      <c r="H27" s="21"/>
      <c r="I27" s="21"/>
      <c r="J27" s="21"/>
    </row>
    <row r="28" ht="29" spans="1:11">
      <c r="A28" s="22"/>
      <c r="B28" s="21" t="s">
        <v>48</v>
      </c>
      <c r="C28" s="3" t="s">
        <v>19</v>
      </c>
      <c r="D28" s="3">
        <v>250</v>
      </c>
      <c r="E28" s="30">
        <v>1</v>
      </c>
      <c r="F28" s="31">
        <v>28</v>
      </c>
      <c r="G28" s="32">
        <f t="shared" si="2"/>
        <v>7000</v>
      </c>
      <c r="H28" s="21"/>
      <c r="I28" s="21"/>
      <c r="J28" s="21" t="s">
        <v>49</v>
      </c>
      <c r="K28" s="1" t="s">
        <v>171</v>
      </c>
    </row>
    <row r="29" spans="1:10">
      <c r="A29" s="22"/>
      <c r="B29" s="21" t="s">
        <v>50</v>
      </c>
      <c r="C29" s="3" t="s">
        <v>51</v>
      </c>
      <c r="D29" s="3">
        <v>1</v>
      </c>
      <c r="E29" s="30">
        <v>2</v>
      </c>
      <c r="F29" s="31">
        <v>6000</v>
      </c>
      <c r="G29" s="32">
        <f t="shared" si="2"/>
        <v>12000</v>
      </c>
      <c r="H29" s="21"/>
      <c r="I29" s="21"/>
      <c r="J29" s="21"/>
    </row>
    <row r="30" spans="1:10">
      <c r="A30" s="22"/>
      <c r="B30" s="21" t="s">
        <v>52</v>
      </c>
      <c r="C30" s="3" t="s">
        <v>51</v>
      </c>
      <c r="D30" s="3">
        <v>1</v>
      </c>
      <c r="E30" s="30">
        <v>1</v>
      </c>
      <c r="F30" s="31">
        <v>6000</v>
      </c>
      <c r="G30" s="32">
        <f t="shared" si="2"/>
        <v>6000</v>
      </c>
      <c r="H30" s="21"/>
      <c r="I30" s="21"/>
      <c r="J30" s="21"/>
    </row>
    <row r="31" spans="1:10">
      <c r="A31" s="22"/>
      <c r="B31" s="21" t="s">
        <v>53</v>
      </c>
      <c r="C31" s="3" t="s">
        <v>51</v>
      </c>
      <c r="D31" s="3">
        <v>1</v>
      </c>
      <c r="E31" s="30">
        <v>2</v>
      </c>
      <c r="F31" s="31">
        <v>4500</v>
      </c>
      <c r="G31" s="32">
        <f t="shared" si="2"/>
        <v>9000</v>
      </c>
      <c r="H31" s="21"/>
      <c r="I31" s="21"/>
      <c r="J31" s="21"/>
    </row>
    <row r="32" ht="29" spans="1:11">
      <c r="A32" s="22"/>
      <c r="B32" s="33" t="s">
        <v>54</v>
      </c>
      <c r="C32" s="34" t="s">
        <v>55</v>
      </c>
      <c r="D32" s="34">
        <v>5</v>
      </c>
      <c r="E32" s="34">
        <v>2</v>
      </c>
      <c r="F32" s="35">
        <v>1200</v>
      </c>
      <c r="G32" s="36">
        <f t="shared" si="2"/>
        <v>12000</v>
      </c>
      <c r="H32" s="21"/>
      <c r="I32" s="21"/>
      <c r="J32" s="21" t="s">
        <v>56</v>
      </c>
      <c r="K32" s="1" t="s">
        <v>172</v>
      </c>
    </row>
    <row r="33" spans="1:10">
      <c r="A33" s="12"/>
      <c r="B33" s="21" t="s">
        <v>57</v>
      </c>
      <c r="C33" s="19" t="s">
        <v>58</v>
      </c>
      <c r="D33" s="19">
        <v>85</v>
      </c>
      <c r="E33" s="19">
        <v>1</v>
      </c>
      <c r="F33" s="20">
        <v>300</v>
      </c>
      <c r="G33" s="32">
        <f t="shared" si="2"/>
        <v>25500</v>
      </c>
      <c r="H33" s="21"/>
      <c r="I33" s="21" t="s">
        <v>59</v>
      </c>
      <c r="J33" s="21"/>
    </row>
    <row r="34" spans="1:10">
      <c r="A34" s="4"/>
      <c r="B34" s="24" t="s">
        <v>44</v>
      </c>
      <c r="C34" s="25"/>
      <c r="D34" s="25"/>
      <c r="E34" s="26"/>
      <c r="F34" s="27"/>
      <c r="G34" s="28">
        <f>SUM(G26:G33)</f>
        <v>113100</v>
      </c>
      <c r="H34" s="21"/>
      <c r="I34" s="21"/>
      <c r="J34" s="21"/>
    </row>
    <row r="35" ht="43.5" spans="1:10">
      <c r="A35" s="37" t="s">
        <v>60</v>
      </c>
      <c r="B35" s="21" t="s">
        <v>61</v>
      </c>
      <c r="C35" s="19" t="s">
        <v>19</v>
      </c>
      <c r="D35" s="3">
        <v>72</v>
      </c>
      <c r="E35" s="3">
        <v>1</v>
      </c>
      <c r="F35" s="21">
        <v>400</v>
      </c>
      <c r="G35" s="32">
        <f t="shared" ref="G35:G47" si="3">D35*E35*F35</f>
        <v>28800</v>
      </c>
      <c r="H35" s="21" t="s">
        <v>62</v>
      </c>
      <c r="I35" s="48"/>
      <c r="J35" s="21"/>
    </row>
    <row r="36" ht="43.5" spans="1:10">
      <c r="A36" s="37"/>
      <c r="B36" s="21" t="s">
        <v>63</v>
      </c>
      <c r="C36" s="19" t="s">
        <v>19</v>
      </c>
      <c r="D36" s="3">
        <v>40</v>
      </c>
      <c r="E36" s="3">
        <v>1</v>
      </c>
      <c r="F36" s="21">
        <v>400</v>
      </c>
      <c r="G36" s="32">
        <f t="shared" si="3"/>
        <v>16000</v>
      </c>
      <c r="H36" s="21" t="s">
        <v>64</v>
      </c>
      <c r="I36" s="48"/>
      <c r="J36" s="21"/>
    </row>
    <row r="37" ht="43.5" spans="1:10">
      <c r="A37" s="37"/>
      <c r="B37" s="21" t="s">
        <v>65</v>
      </c>
      <c r="C37" s="19" t="s">
        <v>19</v>
      </c>
      <c r="D37" s="3">
        <v>60</v>
      </c>
      <c r="E37" s="3">
        <v>1</v>
      </c>
      <c r="F37" s="21">
        <v>400</v>
      </c>
      <c r="G37" s="32">
        <f t="shared" si="3"/>
        <v>24000</v>
      </c>
      <c r="H37" s="21" t="s">
        <v>66</v>
      </c>
      <c r="I37" s="48"/>
      <c r="J37" s="21"/>
    </row>
    <row r="38" spans="1:10">
      <c r="A38" s="37"/>
      <c r="B38" s="21" t="s">
        <v>67</v>
      </c>
      <c r="C38" s="19" t="s">
        <v>6</v>
      </c>
      <c r="D38" s="3">
        <v>6</v>
      </c>
      <c r="E38" s="19">
        <v>1</v>
      </c>
      <c r="F38" s="20">
        <v>500</v>
      </c>
      <c r="G38" s="32">
        <f t="shared" si="3"/>
        <v>3000</v>
      </c>
      <c r="H38" s="21" t="s">
        <v>68</v>
      </c>
      <c r="I38" s="49"/>
      <c r="J38" s="21"/>
    </row>
    <row r="39" spans="1:10">
      <c r="A39" s="37"/>
      <c r="B39" s="21" t="s">
        <v>69</v>
      </c>
      <c r="C39" s="19" t="s">
        <v>6</v>
      </c>
      <c r="D39" s="3">
        <v>4</v>
      </c>
      <c r="E39" s="19">
        <v>1</v>
      </c>
      <c r="F39" s="20">
        <v>200</v>
      </c>
      <c r="G39" s="32">
        <f t="shared" si="3"/>
        <v>800</v>
      </c>
      <c r="H39" s="21" t="s">
        <v>70</v>
      </c>
      <c r="I39" s="49"/>
      <c r="J39" s="21"/>
    </row>
    <row r="40" ht="29" spans="1:10">
      <c r="A40" s="37"/>
      <c r="B40" s="21" t="s">
        <v>71</v>
      </c>
      <c r="C40" s="19" t="s">
        <v>6</v>
      </c>
      <c r="D40" s="3">
        <v>1</v>
      </c>
      <c r="E40" s="19">
        <v>1</v>
      </c>
      <c r="F40" s="20">
        <v>18000</v>
      </c>
      <c r="G40" s="32">
        <f t="shared" si="3"/>
        <v>18000</v>
      </c>
      <c r="H40" s="21" t="s">
        <v>72</v>
      </c>
      <c r="I40" s="49"/>
      <c r="J40" s="21"/>
    </row>
    <row r="41" spans="1:10">
      <c r="A41" s="37"/>
      <c r="B41" s="21" t="s">
        <v>73</v>
      </c>
      <c r="C41" s="19" t="s">
        <v>6</v>
      </c>
      <c r="D41" s="3">
        <v>1</v>
      </c>
      <c r="E41" s="19">
        <v>1</v>
      </c>
      <c r="F41" s="20">
        <v>8000</v>
      </c>
      <c r="G41" s="32">
        <f t="shared" si="3"/>
        <v>8000</v>
      </c>
      <c r="H41" s="21" t="s">
        <v>74</v>
      </c>
      <c r="I41" s="49"/>
      <c r="J41" s="21"/>
    </row>
    <row r="42" spans="1:10">
      <c r="A42" s="37"/>
      <c r="B42" s="38" t="s">
        <v>75</v>
      </c>
      <c r="C42" s="19" t="s">
        <v>6</v>
      </c>
      <c r="D42" s="3">
        <v>4</v>
      </c>
      <c r="E42" s="19">
        <v>1</v>
      </c>
      <c r="F42" s="20">
        <v>1000</v>
      </c>
      <c r="G42" s="32">
        <f t="shared" si="3"/>
        <v>4000</v>
      </c>
      <c r="H42" s="38" t="s">
        <v>76</v>
      </c>
      <c r="I42" s="49"/>
      <c r="J42" s="21"/>
    </row>
    <row r="43" spans="1:10">
      <c r="A43" s="37"/>
      <c r="B43" s="38" t="s">
        <v>77</v>
      </c>
      <c r="C43" s="19" t="s">
        <v>6</v>
      </c>
      <c r="D43" s="3">
        <v>4</v>
      </c>
      <c r="E43" s="19">
        <v>1</v>
      </c>
      <c r="F43" s="20">
        <v>1500</v>
      </c>
      <c r="G43" s="32">
        <f t="shared" si="3"/>
        <v>6000</v>
      </c>
      <c r="H43" s="38" t="s">
        <v>78</v>
      </c>
      <c r="I43" s="49"/>
      <c r="J43" s="21"/>
    </row>
    <row r="44" spans="1:10">
      <c r="A44" s="37"/>
      <c r="B44" s="21" t="s">
        <v>79</v>
      </c>
      <c r="C44" s="19" t="s">
        <v>6</v>
      </c>
      <c r="D44" s="3">
        <v>4</v>
      </c>
      <c r="E44" s="19">
        <v>1</v>
      </c>
      <c r="F44" s="20">
        <v>400</v>
      </c>
      <c r="G44" s="32">
        <f t="shared" si="3"/>
        <v>1600</v>
      </c>
      <c r="H44" s="21" t="s">
        <v>80</v>
      </c>
      <c r="I44" s="49"/>
      <c r="J44" s="21"/>
    </row>
    <row r="45" spans="1:10">
      <c r="A45" s="37"/>
      <c r="B45" s="21" t="s">
        <v>81</v>
      </c>
      <c r="C45" s="19" t="s">
        <v>6</v>
      </c>
      <c r="D45" s="3">
        <v>1</v>
      </c>
      <c r="E45" s="19">
        <v>1</v>
      </c>
      <c r="F45" s="20">
        <v>8000</v>
      </c>
      <c r="G45" s="32">
        <f t="shared" si="3"/>
        <v>8000</v>
      </c>
      <c r="H45" s="21"/>
      <c r="I45" s="49"/>
      <c r="J45" s="21"/>
    </row>
    <row r="46" spans="1:10">
      <c r="A46" s="37"/>
      <c r="B46" s="21" t="s">
        <v>82</v>
      </c>
      <c r="C46" s="19" t="s">
        <v>6</v>
      </c>
      <c r="D46" s="3">
        <v>8</v>
      </c>
      <c r="E46" s="19">
        <v>1</v>
      </c>
      <c r="F46" s="20">
        <v>300</v>
      </c>
      <c r="G46" s="32">
        <f t="shared" si="3"/>
        <v>2400</v>
      </c>
      <c r="H46" s="21" t="s">
        <v>83</v>
      </c>
      <c r="I46" s="49"/>
      <c r="J46" s="21"/>
    </row>
    <row r="47" spans="1:10">
      <c r="A47" s="37"/>
      <c r="B47" s="21" t="s">
        <v>84</v>
      </c>
      <c r="C47" s="19" t="s">
        <v>6</v>
      </c>
      <c r="D47" s="3">
        <v>1</v>
      </c>
      <c r="E47" s="19">
        <v>1</v>
      </c>
      <c r="F47" s="20">
        <v>300</v>
      </c>
      <c r="G47" s="32">
        <f t="shared" si="3"/>
        <v>300</v>
      </c>
      <c r="H47" s="21" t="s">
        <v>85</v>
      </c>
      <c r="I47" s="49"/>
      <c r="J47" s="21"/>
    </row>
    <row r="48" spans="1:10">
      <c r="A48" s="37"/>
      <c r="B48" s="39" t="s">
        <v>44</v>
      </c>
      <c r="C48" s="40"/>
      <c r="D48" s="40"/>
      <c r="E48" s="41"/>
      <c r="F48" s="42"/>
      <c r="G48" s="28">
        <f>SUM(G35:G47)</f>
        <v>120900</v>
      </c>
      <c r="H48" s="43"/>
      <c r="I48" s="43"/>
      <c r="J48" s="21"/>
    </row>
    <row r="49" spans="1:10">
      <c r="A49" s="37" t="s">
        <v>86</v>
      </c>
      <c r="B49" s="21" t="s">
        <v>87</v>
      </c>
      <c r="C49" s="19" t="s">
        <v>6</v>
      </c>
      <c r="D49" s="19">
        <v>16</v>
      </c>
      <c r="E49" s="19">
        <v>1</v>
      </c>
      <c r="F49" s="20">
        <v>600</v>
      </c>
      <c r="G49" s="32">
        <f t="shared" ref="G49:G64" si="4">D49*E49*F49</f>
        <v>9600</v>
      </c>
      <c r="H49" s="44"/>
      <c r="I49" s="50"/>
      <c r="J49" s="21"/>
    </row>
    <row r="50" spans="1:10">
      <c r="A50" s="37"/>
      <c r="B50" s="21" t="s">
        <v>88</v>
      </c>
      <c r="C50" s="19" t="s">
        <v>6</v>
      </c>
      <c r="D50" s="19">
        <v>2</v>
      </c>
      <c r="E50" s="19">
        <v>1</v>
      </c>
      <c r="F50" s="20">
        <v>600</v>
      </c>
      <c r="G50" s="32">
        <f t="shared" si="4"/>
        <v>1200</v>
      </c>
      <c r="H50" s="44"/>
      <c r="I50" s="50"/>
      <c r="J50" s="21"/>
    </row>
    <row r="51" spans="1:10">
      <c r="A51" s="37"/>
      <c r="B51" s="21" t="s">
        <v>89</v>
      </c>
      <c r="C51" s="19" t="s">
        <v>6</v>
      </c>
      <c r="D51" s="19">
        <v>8</v>
      </c>
      <c r="E51" s="19">
        <v>1</v>
      </c>
      <c r="F51" s="20">
        <v>600</v>
      </c>
      <c r="G51" s="32">
        <f t="shared" si="4"/>
        <v>4800</v>
      </c>
      <c r="H51" s="44"/>
      <c r="I51" s="50"/>
      <c r="J51" s="21"/>
    </row>
    <row r="52" spans="1:10">
      <c r="A52" s="37"/>
      <c r="B52" s="21" t="s">
        <v>90</v>
      </c>
      <c r="C52" s="19" t="s">
        <v>6</v>
      </c>
      <c r="D52" s="19">
        <v>4</v>
      </c>
      <c r="E52" s="19">
        <v>1</v>
      </c>
      <c r="F52" s="20">
        <v>450</v>
      </c>
      <c r="G52" s="32">
        <f t="shared" si="4"/>
        <v>1800</v>
      </c>
      <c r="H52" s="44"/>
      <c r="I52" s="50"/>
      <c r="J52" s="21"/>
    </row>
    <row r="53" spans="1:10">
      <c r="A53" s="37"/>
      <c r="B53" s="21" t="s">
        <v>91</v>
      </c>
      <c r="C53" s="19" t="s">
        <v>6</v>
      </c>
      <c r="D53" s="19">
        <v>9</v>
      </c>
      <c r="E53" s="19">
        <v>1</v>
      </c>
      <c r="F53" s="20">
        <v>600</v>
      </c>
      <c r="G53" s="32">
        <f t="shared" si="4"/>
        <v>5400</v>
      </c>
      <c r="H53" s="44"/>
      <c r="I53" s="51"/>
      <c r="J53" s="21"/>
    </row>
    <row r="54" spans="1:10">
      <c r="A54" s="37"/>
      <c r="B54" s="21" t="s">
        <v>92</v>
      </c>
      <c r="C54" s="19" t="s">
        <v>6</v>
      </c>
      <c r="D54" s="19">
        <v>1</v>
      </c>
      <c r="E54" s="19">
        <v>1</v>
      </c>
      <c r="F54" s="20">
        <v>2250</v>
      </c>
      <c r="G54" s="32">
        <f t="shared" si="4"/>
        <v>2250</v>
      </c>
      <c r="H54" s="44"/>
      <c r="I54" s="50"/>
      <c r="J54" s="21"/>
    </row>
    <row r="55" spans="1:10">
      <c r="A55" s="37"/>
      <c r="B55" s="21" t="s">
        <v>93</v>
      </c>
      <c r="C55" s="19" t="s">
        <v>6</v>
      </c>
      <c r="D55" s="19">
        <v>6</v>
      </c>
      <c r="E55" s="19">
        <v>1</v>
      </c>
      <c r="F55" s="20">
        <v>200</v>
      </c>
      <c r="G55" s="32">
        <f t="shared" si="4"/>
        <v>1200</v>
      </c>
      <c r="H55" s="44"/>
      <c r="I55" s="50"/>
      <c r="J55" s="21"/>
    </row>
    <row r="56" spans="1:10">
      <c r="A56" s="37"/>
      <c r="B56" s="21" t="s">
        <v>94</v>
      </c>
      <c r="C56" s="19" t="s">
        <v>6</v>
      </c>
      <c r="D56" s="19">
        <v>4</v>
      </c>
      <c r="E56" s="19">
        <v>1</v>
      </c>
      <c r="F56" s="20">
        <v>200</v>
      </c>
      <c r="G56" s="32">
        <f t="shared" si="4"/>
        <v>800</v>
      </c>
      <c r="H56" s="44"/>
      <c r="I56" s="50"/>
      <c r="J56" s="21"/>
    </row>
    <row r="57" spans="1:10">
      <c r="A57" s="37"/>
      <c r="B57" s="21" t="s">
        <v>95</v>
      </c>
      <c r="C57" s="19" t="s">
        <v>6</v>
      </c>
      <c r="D57" s="19">
        <v>1</v>
      </c>
      <c r="E57" s="19">
        <v>1</v>
      </c>
      <c r="F57" s="20">
        <v>200</v>
      </c>
      <c r="G57" s="32">
        <f t="shared" si="4"/>
        <v>200</v>
      </c>
      <c r="H57" s="44"/>
      <c r="I57" s="50"/>
      <c r="J57" s="21"/>
    </row>
    <row r="58" spans="1:10">
      <c r="A58" s="37"/>
      <c r="B58" s="21" t="s">
        <v>96</v>
      </c>
      <c r="C58" s="19" t="s">
        <v>6</v>
      </c>
      <c r="D58" s="19">
        <v>1</v>
      </c>
      <c r="E58" s="19">
        <v>1</v>
      </c>
      <c r="F58" s="20">
        <v>300</v>
      </c>
      <c r="G58" s="32">
        <f t="shared" si="4"/>
        <v>300</v>
      </c>
      <c r="H58" s="45"/>
      <c r="I58" s="50"/>
      <c r="J58" s="21"/>
    </row>
    <row r="59" spans="1:10">
      <c r="A59" s="37"/>
      <c r="B59" s="21" t="s">
        <v>97</v>
      </c>
      <c r="C59" s="19" t="s">
        <v>6</v>
      </c>
      <c r="D59" s="19">
        <v>4</v>
      </c>
      <c r="E59" s="19">
        <v>1</v>
      </c>
      <c r="F59" s="20">
        <v>300</v>
      </c>
      <c r="G59" s="32">
        <f t="shared" si="4"/>
        <v>1200</v>
      </c>
      <c r="H59" s="45"/>
      <c r="I59" s="50"/>
      <c r="J59" s="21"/>
    </row>
    <row r="60" spans="1:10">
      <c r="A60" s="37"/>
      <c r="B60" s="21" t="s">
        <v>98</v>
      </c>
      <c r="C60" s="19" t="s">
        <v>6</v>
      </c>
      <c r="D60" s="19">
        <v>2</v>
      </c>
      <c r="E60" s="19">
        <v>1</v>
      </c>
      <c r="F60" s="20">
        <v>300</v>
      </c>
      <c r="G60" s="32">
        <f t="shared" si="4"/>
        <v>600</v>
      </c>
      <c r="H60" s="45"/>
      <c r="I60" s="50"/>
      <c r="J60" s="21"/>
    </row>
    <row r="61" spans="1:10">
      <c r="A61" s="37"/>
      <c r="B61" s="21" t="s">
        <v>99</v>
      </c>
      <c r="C61" s="19" t="s">
        <v>6</v>
      </c>
      <c r="D61" s="19">
        <v>1</v>
      </c>
      <c r="E61" s="19">
        <v>1</v>
      </c>
      <c r="F61" s="20">
        <v>2000</v>
      </c>
      <c r="G61" s="32">
        <f t="shared" si="4"/>
        <v>2000</v>
      </c>
      <c r="H61" s="45"/>
      <c r="I61" s="50"/>
      <c r="J61" s="21"/>
    </row>
    <row r="62" spans="1:10">
      <c r="A62" s="37"/>
      <c r="B62" s="21" t="s">
        <v>100</v>
      </c>
      <c r="C62" s="19" t="s">
        <v>6</v>
      </c>
      <c r="D62" s="19">
        <v>4</v>
      </c>
      <c r="E62" s="19">
        <v>1</v>
      </c>
      <c r="F62" s="20">
        <v>2000</v>
      </c>
      <c r="G62" s="32">
        <f t="shared" si="4"/>
        <v>8000</v>
      </c>
      <c r="H62" s="44"/>
      <c r="I62" s="50"/>
      <c r="J62" s="21"/>
    </row>
    <row r="63" spans="1:10">
      <c r="A63" s="37"/>
      <c r="B63" s="21" t="s">
        <v>101</v>
      </c>
      <c r="C63" s="19" t="s">
        <v>6</v>
      </c>
      <c r="D63" s="19">
        <v>1</v>
      </c>
      <c r="E63" s="19">
        <v>1</v>
      </c>
      <c r="F63" s="20">
        <v>1500</v>
      </c>
      <c r="G63" s="32">
        <f t="shared" si="4"/>
        <v>1500</v>
      </c>
      <c r="H63" s="44"/>
      <c r="I63" s="50"/>
      <c r="J63" s="21"/>
    </row>
    <row r="64" spans="1:10">
      <c r="A64" s="37"/>
      <c r="B64" s="21" t="s">
        <v>102</v>
      </c>
      <c r="C64" s="19" t="s">
        <v>6</v>
      </c>
      <c r="D64" s="19">
        <v>6</v>
      </c>
      <c r="E64" s="19">
        <v>1</v>
      </c>
      <c r="F64" s="20">
        <v>150</v>
      </c>
      <c r="G64" s="32">
        <f t="shared" si="4"/>
        <v>900</v>
      </c>
      <c r="H64" s="44"/>
      <c r="I64" s="50"/>
      <c r="J64" s="21"/>
    </row>
    <row r="65" spans="1:10">
      <c r="A65" s="37"/>
      <c r="B65" s="39" t="s">
        <v>44</v>
      </c>
      <c r="C65" s="40"/>
      <c r="D65" s="40"/>
      <c r="E65" s="41"/>
      <c r="F65" s="42"/>
      <c r="G65" s="28">
        <f>SUM(G49:G64)</f>
        <v>41750</v>
      </c>
      <c r="H65" s="43"/>
      <c r="I65" s="43"/>
      <c r="J65" s="21"/>
    </row>
    <row r="66" spans="1:10">
      <c r="A66" s="37" t="s">
        <v>103</v>
      </c>
      <c r="B66" s="21" t="s">
        <v>104</v>
      </c>
      <c r="C66" s="19" t="s">
        <v>6</v>
      </c>
      <c r="D66" s="3">
        <v>12</v>
      </c>
      <c r="E66" s="19">
        <v>1</v>
      </c>
      <c r="F66" s="20">
        <v>600</v>
      </c>
      <c r="G66" s="32">
        <f t="shared" ref="G66:G76" si="5">D66*E66*F66</f>
        <v>7200</v>
      </c>
      <c r="H66" s="21"/>
      <c r="I66" s="21"/>
      <c r="J66" s="21"/>
    </row>
    <row r="67" spans="1:10">
      <c r="A67" s="37"/>
      <c r="B67" s="21" t="s">
        <v>105</v>
      </c>
      <c r="C67" s="19" t="s">
        <v>6</v>
      </c>
      <c r="D67" s="3">
        <v>36</v>
      </c>
      <c r="E67" s="19">
        <v>1</v>
      </c>
      <c r="F67" s="20">
        <v>550</v>
      </c>
      <c r="G67" s="32">
        <f t="shared" si="5"/>
        <v>19800</v>
      </c>
      <c r="H67" s="21"/>
      <c r="I67" s="21"/>
      <c r="J67" s="21"/>
    </row>
    <row r="68" spans="1:10">
      <c r="A68" s="37"/>
      <c r="B68" s="21" t="s">
        <v>106</v>
      </c>
      <c r="C68" s="19" t="s">
        <v>6</v>
      </c>
      <c r="D68" s="19">
        <v>20</v>
      </c>
      <c r="E68" s="19">
        <v>1</v>
      </c>
      <c r="F68" s="20">
        <v>375</v>
      </c>
      <c r="G68" s="32">
        <f t="shared" si="5"/>
        <v>7500</v>
      </c>
      <c r="H68" s="21"/>
      <c r="I68" s="21"/>
      <c r="J68" s="21"/>
    </row>
    <row r="69" spans="1:10">
      <c r="A69" s="37"/>
      <c r="B69" s="21" t="s">
        <v>107</v>
      </c>
      <c r="C69" s="19" t="s">
        <v>6</v>
      </c>
      <c r="D69" s="19">
        <v>20</v>
      </c>
      <c r="E69" s="19">
        <v>1</v>
      </c>
      <c r="F69" s="20">
        <v>150</v>
      </c>
      <c r="G69" s="32">
        <f t="shared" si="5"/>
        <v>3000</v>
      </c>
      <c r="H69" s="21"/>
      <c r="I69" s="21"/>
      <c r="J69" s="21"/>
    </row>
    <row r="70" spans="1:10">
      <c r="A70" s="37"/>
      <c r="B70" s="21" t="s">
        <v>108</v>
      </c>
      <c r="C70" s="19" t="s">
        <v>6</v>
      </c>
      <c r="D70" s="19">
        <v>1</v>
      </c>
      <c r="E70" s="19">
        <v>1</v>
      </c>
      <c r="F70" s="20">
        <v>5250</v>
      </c>
      <c r="G70" s="32">
        <f t="shared" si="5"/>
        <v>5250</v>
      </c>
      <c r="H70" s="21"/>
      <c r="I70" s="21"/>
      <c r="J70" s="21"/>
    </row>
    <row r="71" spans="1:10">
      <c r="A71" s="37"/>
      <c r="B71" s="21" t="s">
        <v>109</v>
      </c>
      <c r="C71" s="19" t="s">
        <v>6</v>
      </c>
      <c r="D71" s="19">
        <v>1</v>
      </c>
      <c r="E71" s="19">
        <v>1</v>
      </c>
      <c r="F71" s="20">
        <v>900</v>
      </c>
      <c r="G71" s="32">
        <f t="shared" si="5"/>
        <v>900</v>
      </c>
      <c r="H71" s="21"/>
      <c r="I71" s="21"/>
      <c r="J71" s="21"/>
    </row>
    <row r="72" spans="1:10">
      <c r="A72" s="37"/>
      <c r="B72" s="21" t="s">
        <v>110</v>
      </c>
      <c r="C72" s="19" t="s">
        <v>6</v>
      </c>
      <c r="D72" s="19">
        <v>5</v>
      </c>
      <c r="E72" s="19">
        <v>1</v>
      </c>
      <c r="F72" s="20">
        <v>150</v>
      </c>
      <c r="G72" s="32">
        <f t="shared" si="5"/>
        <v>750</v>
      </c>
      <c r="H72" s="21"/>
      <c r="I72" s="21"/>
      <c r="J72" s="21"/>
    </row>
    <row r="73" spans="1:10">
      <c r="A73" s="37"/>
      <c r="B73" s="21" t="s">
        <v>84</v>
      </c>
      <c r="C73" s="19" t="s">
        <v>6</v>
      </c>
      <c r="D73" s="19">
        <v>2</v>
      </c>
      <c r="E73" s="19">
        <v>1</v>
      </c>
      <c r="F73" s="20">
        <v>450</v>
      </c>
      <c r="G73" s="32">
        <f t="shared" si="5"/>
        <v>900</v>
      </c>
      <c r="H73" s="21"/>
      <c r="I73" s="21"/>
      <c r="J73" s="21"/>
    </row>
    <row r="74" spans="1:10">
      <c r="A74" s="37"/>
      <c r="B74" s="21" t="s">
        <v>111</v>
      </c>
      <c r="C74" s="19" t="s">
        <v>6</v>
      </c>
      <c r="D74" s="19">
        <v>96</v>
      </c>
      <c r="E74" s="19">
        <v>1</v>
      </c>
      <c r="F74" s="20">
        <v>75</v>
      </c>
      <c r="G74" s="32">
        <f t="shared" si="5"/>
        <v>7200</v>
      </c>
      <c r="H74" s="21"/>
      <c r="I74" s="21"/>
      <c r="J74" s="21"/>
    </row>
    <row r="75" spans="1:10">
      <c r="A75" s="37"/>
      <c r="B75" s="21" t="s">
        <v>112</v>
      </c>
      <c r="C75" s="19" t="s">
        <v>6</v>
      </c>
      <c r="D75" s="19">
        <v>8</v>
      </c>
      <c r="E75" s="19">
        <v>1</v>
      </c>
      <c r="F75" s="20">
        <v>450</v>
      </c>
      <c r="G75" s="32">
        <f t="shared" si="5"/>
        <v>3600</v>
      </c>
      <c r="H75" s="21"/>
      <c r="I75" s="21"/>
      <c r="J75" s="21"/>
    </row>
    <row r="76" spans="1:10">
      <c r="A76" s="37"/>
      <c r="B76" s="21" t="s">
        <v>113</v>
      </c>
      <c r="C76" s="19" t="s">
        <v>6</v>
      </c>
      <c r="D76" s="19">
        <v>2</v>
      </c>
      <c r="E76" s="19">
        <v>1</v>
      </c>
      <c r="F76" s="20">
        <v>450</v>
      </c>
      <c r="G76" s="32">
        <f t="shared" si="5"/>
        <v>900</v>
      </c>
      <c r="H76" s="21"/>
      <c r="I76" s="21"/>
      <c r="J76" s="21"/>
    </row>
    <row r="77" spans="1:10">
      <c r="A77" s="37"/>
      <c r="B77" s="39" t="s">
        <v>44</v>
      </c>
      <c r="C77" s="40"/>
      <c r="D77" s="40"/>
      <c r="E77" s="41"/>
      <c r="F77" s="42"/>
      <c r="G77" s="28">
        <f>SUM(G66:G76)</f>
        <v>57000</v>
      </c>
      <c r="H77" s="43"/>
      <c r="I77" s="43"/>
      <c r="J77" s="21"/>
    </row>
    <row r="78" spans="1:10">
      <c r="A78" s="37" t="s">
        <v>114</v>
      </c>
      <c r="B78" s="21" t="s">
        <v>115</v>
      </c>
      <c r="C78" s="19" t="s">
        <v>6</v>
      </c>
      <c r="D78" s="19">
        <v>2</v>
      </c>
      <c r="E78" s="19">
        <v>3</v>
      </c>
      <c r="F78" s="20">
        <v>700</v>
      </c>
      <c r="G78" s="32">
        <f>D78*E78*F78</f>
        <v>4200</v>
      </c>
      <c r="H78" s="21"/>
      <c r="I78" s="21"/>
      <c r="J78" s="21"/>
    </row>
    <row r="79" spans="1:10">
      <c r="A79" s="37"/>
      <c r="B79" s="21" t="s">
        <v>116</v>
      </c>
      <c r="C79" s="19" t="s">
        <v>6</v>
      </c>
      <c r="D79" s="19">
        <v>1</v>
      </c>
      <c r="E79" s="19">
        <v>3</v>
      </c>
      <c r="F79" s="20">
        <v>550</v>
      </c>
      <c r="G79" s="32">
        <f>D79*E79*F79</f>
        <v>1650</v>
      </c>
      <c r="H79" s="21"/>
      <c r="I79" s="21"/>
      <c r="J79" s="21"/>
    </row>
    <row r="80" spans="1:10">
      <c r="A80" s="37"/>
      <c r="B80" s="21" t="s">
        <v>117</v>
      </c>
      <c r="C80" s="19" t="s">
        <v>6</v>
      </c>
      <c r="D80" s="19">
        <v>1</v>
      </c>
      <c r="E80" s="19">
        <v>3</v>
      </c>
      <c r="F80" s="20">
        <v>550</v>
      </c>
      <c r="G80" s="32">
        <f>D80*E80*F80</f>
        <v>1650</v>
      </c>
      <c r="H80" s="21"/>
      <c r="I80" s="21"/>
      <c r="J80" s="21"/>
    </row>
    <row r="81" spans="1:10">
      <c r="A81" s="37"/>
      <c r="B81" s="21" t="s">
        <v>118</v>
      </c>
      <c r="C81" s="19" t="s">
        <v>6</v>
      </c>
      <c r="D81" s="19">
        <v>30</v>
      </c>
      <c r="E81" s="19">
        <v>2</v>
      </c>
      <c r="F81" s="20">
        <v>300</v>
      </c>
      <c r="G81" s="32">
        <f>D81*E81*F81</f>
        <v>18000</v>
      </c>
      <c r="H81" s="21"/>
      <c r="I81" s="21"/>
      <c r="J81" s="21"/>
    </row>
    <row r="82" spans="1:10">
      <c r="A82" s="37"/>
      <c r="B82" s="21" t="s">
        <v>119</v>
      </c>
      <c r="C82" s="19" t="s">
        <v>6</v>
      </c>
      <c r="D82" s="19">
        <v>5</v>
      </c>
      <c r="E82" s="19">
        <v>2</v>
      </c>
      <c r="F82" s="20">
        <v>1000</v>
      </c>
      <c r="G82" s="32">
        <f>D82*E82*F82</f>
        <v>10000</v>
      </c>
      <c r="H82" s="21"/>
      <c r="I82" s="21"/>
      <c r="J82" s="21"/>
    </row>
    <row r="83" spans="1:10">
      <c r="A83" s="37"/>
      <c r="B83" s="39" t="s">
        <v>44</v>
      </c>
      <c r="C83" s="40"/>
      <c r="D83" s="40"/>
      <c r="E83" s="41"/>
      <c r="F83" s="42"/>
      <c r="G83" s="28">
        <f>SUM(G78:G82)</f>
        <v>35500</v>
      </c>
      <c r="H83" s="43"/>
      <c r="I83" s="43"/>
      <c r="J83" s="21"/>
    </row>
    <row r="84" ht="29" spans="1:10">
      <c r="A84" s="4" t="s">
        <v>120</v>
      </c>
      <c r="B84" s="21" t="s">
        <v>121</v>
      </c>
      <c r="C84" s="19" t="s">
        <v>6</v>
      </c>
      <c r="D84" s="3">
        <v>1</v>
      </c>
      <c r="E84" s="19">
        <v>1</v>
      </c>
      <c r="F84" s="20">
        <v>600</v>
      </c>
      <c r="G84" s="32">
        <f t="shared" ref="G84:G90" si="6">D84*E84*F84</f>
        <v>600</v>
      </c>
      <c r="H84" s="21"/>
      <c r="I84" s="21"/>
      <c r="J84" s="21"/>
    </row>
    <row r="85" spans="1:10">
      <c r="A85" s="4"/>
      <c r="B85" s="21" t="s">
        <v>122</v>
      </c>
      <c r="C85" s="19" t="s">
        <v>123</v>
      </c>
      <c r="D85" s="3">
        <v>5</v>
      </c>
      <c r="E85" s="19">
        <v>1</v>
      </c>
      <c r="F85" s="20">
        <v>300</v>
      </c>
      <c r="G85" s="32">
        <f t="shared" si="6"/>
        <v>1500</v>
      </c>
      <c r="H85" s="21"/>
      <c r="I85" s="21"/>
      <c r="J85" s="21"/>
    </row>
    <row r="86" spans="1:10">
      <c r="A86" s="4"/>
      <c r="B86" s="21" t="s">
        <v>183</v>
      </c>
      <c r="C86" s="19" t="s">
        <v>123</v>
      </c>
      <c r="D86" s="3">
        <v>6</v>
      </c>
      <c r="E86" s="19">
        <v>1</v>
      </c>
      <c r="F86" s="20">
        <v>1000</v>
      </c>
      <c r="G86" s="32">
        <f t="shared" si="6"/>
        <v>6000</v>
      </c>
      <c r="H86" s="21" t="s">
        <v>125</v>
      </c>
      <c r="I86" s="21"/>
      <c r="J86" s="21"/>
    </row>
    <row r="87" spans="1:10">
      <c r="A87" s="4"/>
      <c r="B87" s="21" t="s">
        <v>126</v>
      </c>
      <c r="C87" s="19" t="s">
        <v>127</v>
      </c>
      <c r="D87" s="3">
        <v>4</v>
      </c>
      <c r="E87" s="19">
        <v>1</v>
      </c>
      <c r="F87" s="20">
        <v>2500</v>
      </c>
      <c r="G87" s="32">
        <f t="shared" si="6"/>
        <v>10000</v>
      </c>
      <c r="H87" s="21"/>
      <c r="I87" s="21"/>
      <c r="J87" s="21"/>
    </row>
    <row r="88" spans="1:10">
      <c r="A88" s="4"/>
      <c r="B88" s="21" t="s">
        <v>128</v>
      </c>
      <c r="C88" s="19" t="s">
        <v>129</v>
      </c>
      <c r="D88" s="3">
        <v>4</v>
      </c>
      <c r="E88" s="19">
        <v>1</v>
      </c>
      <c r="F88" s="20">
        <v>3000</v>
      </c>
      <c r="G88" s="32">
        <f t="shared" si="6"/>
        <v>12000</v>
      </c>
      <c r="H88" s="21"/>
      <c r="I88" s="21"/>
      <c r="J88" s="21"/>
    </row>
    <row r="89" spans="1:10">
      <c r="A89" s="4"/>
      <c r="B89" s="21" t="s">
        <v>130</v>
      </c>
      <c r="C89" s="19" t="s">
        <v>129</v>
      </c>
      <c r="D89" s="3">
        <v>1</v>
      </c>
      <c r="E89" s="19">
        <v>1</v>
      </c>
      <c r="F89" s="20">
        <v>7500</v>
      </c>
      <c r="G89" s="32">
        <f t="shared" si="6"/>
        <v>7500</v>
      </c>
      <c r="H89" s="50"/>
      <c r="I89" s="50"/>
      <c r="J89" s="21"/>
    </row>
    <row r="90" spans="1:10">
      <c r="A90" s="4"/>
      <c r="B90" s="21" t="s">
        <v>131</v>
      </c>
      <c r="C90" s="19" t="s">
        <v>132</v>
      </c>
      <c r="D90" s="3">
        <v>1</v>
      </c>
      <c r="E90" s="19">
        <v>1</v>
      </c>
      <c r="F90" s="20">
        <v>3000</v>
      </c>
      <c r="G90" s="32">
        <f t="shared" si="6"/>
        <v>3000</v>
      </c>
      <c r="H90" s="50"/>
      <c r="I90" s="50"/>
      <c r="J90" s="21"/>
    </row>
    <row r="91" spans="1:10">
      <c r="A91" s="4"/>
      <c r="B91" s="39" t="s">
        <v>44</v>
      </c>
      <c r="C91" s="40"/>
      <c r="D91" s="40"/>
      <c r="E91" s="41"/>
      <c r="F91" s="42"/>
      <c r="G91" s="28">
        <f>SUM(G84:G90)</f>
        <v>40600</v>
      </c>
      <c r="H91" s="21"/>
      <c r="I91" s="21"/>
      <c r="J91" s="21"/>
    </row>
    <row r="92" ht="29" spans="1:10">
      <c r="A92" s="4" t="s">
        <v>133</v>
      </c>
      <c r="B92" s="21" t="s">
        <v>134</v>
      </c>
      <c r="C92" s="19" t="s">
        <v>6</v>
      </c>
      <c r="D92" s="3">
        <v>8</v>
      </c>
      <c r="E92" s="19">
        <v>1</v>
      </c>
      <c r="F92" s="20">
        <v>3000</v>
      </c>
      <c r="G92" s="32">
        <f>D92*E92*F92</f>
        <v>24000</v>
      </c>
      <c r="H92" s="51"/>
      <c r="I92" s="51"/>
      <c r="J92" s="21"/>
    </row>
    <row r="93" ht="58" spans="1:11">
      <c r="A93" s="4"/>
      <c r="B93" s="21" t="s">
        <v>135</v>
      </c>
      <c r="C93" s="19" t="s">
        <v>6</v>
      </c>
      <c r="D93" s="3">
        <v>1</v>
      </c>
      <c r="E93" s="19">
        <v>1</v>
      </c>
      <c r="F93" s="15">
        <v>45000</v>
      </c>
      <c r="G93" s="32">
        <f>D93*E93*F93</f>
        <v>45000</v>
      </c>
      <c r="H93" s="51"/>
      <c r="I93" s="51"/>
      <c r="J93" s="21"/>
      <c r="K93" s="47" t="s">
        <v>184</v>
      </c>
    </row>
    <row r="94" spans="1:10">
      <c r="A94" s="4"/>
      <c r="B94" s="21" t="s">
        <v>136</v>
      </c>
      <c r="C94" s="19" t="s">
        <v>6</v>
      </c>
      <c r="D94" s="3">
        <v>1</v>
      </c>
      <c r="E94" s="19">
        <v>1</v>
      </c>
      <c r="F94" s="20">
        <v>8000</v>
      </c>
      <c r="G94" s="32">
        <v>0</v>
      </c>
      <c r="H94" s="51" t="s">
        <v>137</v>
      </c>
      <c r="I94" s="51"/>
      <c r="J94" s="21"/>
    </row>
    <row r="95" spans="1:10">
      <c r="A95" s="4"/>
      <c r="B95" s="21" t="s">
        <v>138</v>
      </c>
      <c r="C95" s="19" t="s">
        <v>6</v>
      </c>
      <c r="D95" s="3">
        <v>1</v>
      </c>
      <c r="E95" s="19">
        <v>1</v>
      </c>
      <c r="F95" s="20">
        <v>4000</v>
      </c>
      <c r="G95" s="32">
        <v>0</v>
      </c>
      <c r="H95" s="51" t="s">
        <v>137</v>
      </c>
      <c r="I95" s="51"/>
      <c r="J95" s="21"/>
    </row>
    <row r="96" spans="1:10">
      <c r="A96" s="4"/>
      <c r="B96" s="21" t="s">
        <v>139</v>
      </c>
      <c r="C96" s="19" t="s">
        <v>140</v>
      </c>
      <c r="D96" s="3">
        <v>40</v>
      </c>
      <c r="E96" s="19">
        <v>1</v>
      </c>
      <c r="F96" s="20">
        <v>800</v>
      </c>
      <c r="G96" s="32">
        <f t="shared" ref="G96:G109" si="7">D96*E96*F96</f>
        <v>32000</v>
      </c>
      <c r="H96" s="51" t="s">
        <v>141</v>
      </c>
      <c r="I96" s="51"/>
      <c r="J96" s="21"/>
    </row>
    <row r="97" spans="1:10">
      <c r="A97" s="4"/>
      <c r="B97" s="21" t="s">
        <v>142</v>
      </c>
      <c r="C97" s="19" t="s">
        <v>127</v>
      </c>
      <c r="D97" s="3">
        <v>8</v>
      </c>
      <c r="E97" s="19">
        <v>1</v>
      </c>
      <c r="F97" s="20">
        <v>700</v>
      </c>
      <c r="G97" s="32">
        <f t="shared" si="7"/>
        <v>5600</v>
      </c>
      <c r="H97" s="51"/>
      <c r="I97" s="51"/>
      <c r="J97" s="21"/>
    </row>
    <row r="98" spans="1:10">
      <c r="A98" s="4"/>
      <c r="B98" s="21" t="s">
        <v>143</v>
      </c>
      <c r="C98" s="19" t="s">
        <v>127</v>
      </c>
      <c r="D98" s="3">
        <v>20</v>
      </c>
      <c r="E98" s="19">
        <v>1</v>
      </c>
      <c r="F98" s="20">
        <v>350</v>
      </c>
      <c r="G98" s="32">
        <f t="shared" si="7"/>
        <v>7000</v>
      </c>
      <c r="H98" s="21" t="s">
        <v>144</v>
      </c>
      <c r="I98" s="21"/>
      <c r="J98" s="21"/>
    </row>
    <row r="99" spans="1:10">
      <c r="A99" s="4"/>
      <c r="B99" s="21" t="s">
        <v>145</v>
      </c>
      <c r="C99" s="19" t="s">
        <v>127</v>
      </c>
      <c r="D99" s="3">
        <v>25</v>
      </c>
      <c r="E99" s="19">
        <v>1</v>
      </c>
      <c r="F99" s="20">
        <v>260</v>
      </c>
      <c r="G99" s="32">
        <f t="shared" si="7"/>
        <v>6500</v>
      </c>
      <c r="H99" s="21" t="s">
        <v>144</v>
      </c>
      <c r="I99" s="21"/>
      <c r="J99" s="21"/>
    </row>
    <row r="100" spans="1:10">
      <c r="A100" s="4"/>
      <c r="B100" s="21" t="s">
        <v>146</v>
      </c>
      <c r="C100" s="19" t="s">
        <v>127</v>
      </c>
      <c r="D100" s="3">
        <v>4</v>
      </c>
      <c r="E100" s="19">
        <v>1</v>
      </c>
      <c r="F100" s="20">
        <v>350</v>
      </c>
      <c r="G100" s="32">
        <f t="shared" si="7"/>
        <v>1400</v>
      </c>
      <c r="H100" s="21" t="s">
        <v>144</v>
      </c>
      <c r="I100" s="21"/>
      <c r="J100" s="21"/>
    </row>
    <row r="101" spans="1:11">
      <c r="A101" s="4"/>
      <c r="B101" s="17" t="s">
        <v>185</v>
      </c>
      <c r="C101" s="14" t="s">
        <v>127</v>
      </c>
      <c r="D101" s="52">
        <v>4</v>
      </c>
      <c r="E101" s="14">
        <v>1</v>
      </c>
      <c r="F101" s="15">
        <v>500</v>
      </c>
      <c r="G101" s="53">
        <f t="shared" ref="G101" si="8">D101*E101*F101</f>
        <v>2000</v>
      </c>
      <c r="H101" s="17" t="s">
        <v>144</v>
      </c>
      <c r="I101" s="17"/>
      <c r="J101" s="21"/>
      <c r="K101" s="63" t="s">
        <v>186</v>
      </c>
    </row>
    <row r="102" spans="1:10">
      <c r="A102" s="4"/>
      <c r="B102" s="21" t="s">
        <v>147</v>
      </c>
      <c r="C102" s="19" t="s">
        <v>148</v>
      </c>
      <c r="D102" s="3">
        <v>2</v>
      </c>
      <c r="E102" s="19">
        <v>1</v>
      </c>
      <c r="F102" s="20">
        <v>10000</v>
      </c>
      <c r="G102" s="32">
        <f t="shared" si="7"/>
        <v>20000</v>
      </c>
      <c r="H102" s="21" t="s">
        <v>144</v>
      </c>
      <c r="I102" s="21"/>
      <c r="J102" s="21"/>
    </row>
    <row r="103" spans="1:10">
      <c r="A103" s="4"/>
      <c r="B103" s="21" t="s">
        <v>149</v>
      </c>
      <c r="C103" s="19" t="s">
        <v>127</v>
      </c>
      <c r="D103" s="3">
        <v>4</v>
      </c>
      <c r="E103" s="19">
        <v>1</v>
      </c>
      <c r="F103" s="20">
        <v>3000</v>
      </c>
      <c r="G103" s="32">
        <f t="shared" si="7"/>
        <v>12000</v>
      </c>
      <c r="H103" s="21" t="s">
        <v>144</v>
      </c>
      <c r="I103" s="21"/>
      <c r="J103" s="21"/>
    </row>
    <row r="104" spans="1:10">
      <c r="A104" s="4"/>
      <c r="B104" s="21" t="s">
        <v>150</v>
      </c>
      <c r="C104" s="19" t="s">
        <v>151</v>
      </c>
      <c r="D104" s="3">
        <v>1</v>
      </c>
      <c r="E104" s="19">
        <v>1</v>
      </c>
      <c r="F104" s="20">
        <v>4000</v>
      </c>
      <c r="G104" s="32">
        <f t="shared" si="7"/>
        <v>4000</v>
      </c>
      <c r="H104" s="21" t="s">
        <v>144</v>
      </c>
      <c r="I104" s="21"/>
      <c r="J104" s="21"/>
    </row>
    <row r="105" ht="29" spans="1:11">
      <c r="A105" s="4"/>
      <c r="B105" s="21" t="s">
        <v>152</v>
      </c>
      <c r="C105" s="19" t="s">
        <v>151</v>
      </c>
      <c r="D105" s="3">
        <v>1</v>
      </c>
      <c r="E105" s="19">
        <v>1</v>
      </c>
      <c r="F105" s="20">
        <v>40000</v>
      </c>
      <c r="G105" s="32">
        <f t="shared" si="7"/>
        <v>40000</v>
      </c>
      <c r="H105" s="21" t="s">
        <v>144</v>
      </c>
      <c r="I105" s="21"/>
      <c r="J105" s="21" t="s">
        <v>153</v>
      </c>
      <c r="K105" s="1" t="s">
        <v>187</v>
      </c>
    </row>
    <row r="106" spans="1:11">
      <c r="A106" s="4"/>
      <c r="B106" s="21" t="s">
        <v>154</v>
      </c>
      <c r="C106" s="19" t="s">
        <v>127</v>
      </c>
      <c r="D106" s="3">
        <v>4</v>
      </c>
      <c r="E106" s="19">
        <v>1</v>
      </c>
      <c r="F106" s="20">
        <v>1800</v>
      </c>
      <c r="G106" s="32">
        <f t="shared" si="7"/>
        <v>7200</v>
      </c>
      <c r="H106" s="21"/>
      <c r="I106" s="21"/>
      <c r="J106" s="21"/>
      <c r="K106" s="1" t="s">
        <v>188</v>
      </c>
    </row>
    <row r="107" spans="1:11">
      <c r="A107" s="4"/>
      <c r="B107" s="21" t="s">
        <v>155</v>
      </c>
      <c r="C107" s="19" t="s">
        <v>156</v>
      </c>
      <c r="D107" s="3">
        <v>1</v>
      </c>
      <c r="E107" s="19">
        <v>1</v>
      </c>
      <c r="F107" s="20">
        <v>10000</v>
      </c>
      <c r="G107" s="32">
        <f t="shared" si="7"/>
        <v>10000</v>
      </c>
      <c r="H107" s="21" t="s">
        <v>157</v>
      </c>
      <c r="I107" s="21"/>
      <c r="J107" s="21" t="s">
        <v>158</v>
      </c>
      <c r="K107" s="1" t="s">
        <v>189</v>
      </c>
    </row>
    <row r="108" spans="1:10">
      <c r="A108" s="4"/>
      <c r="B108" s="17" t="s">
        <v>190</v>
      </c>
      <c r="C108" s="14" t="s">
        <v>140</v>
      </c>
      <c r="D108" s="52">
        <v>8</v>
      </c>
      <c r="E108" s="14">
        <v>1</v>
      </c>
      <c r="F108" s="15">
        <v>480</v>
      </c>
      <c r="G108" s="53">
        <f t="shared" ref="G108" si="9">D108*E108*F108</f>
        <v>3840</v>
      </c>
      <c r="H108" s="17"/>
      <c r="I108" s="21"/>
      <c r="J108" s="21"/>
    </row>
    <row r="109" spans="1:11">
      <c r="A109" s="4"/>
      <c r="B109" s="21" t="s">
        <v>159</v>
      </c>
      <c r="C109" s="19" t="s">
        <v>127</v>
      </c>
      <c r="D109" s="3">
        <v>1500</v>
      </c>
      <c r="E109" s="19">
        <v>1</v>
      </c>
      <c r="F109" s="20">
        <v>25</v>
      </c>
      <c r="G109" s="32">
        <f t="shared" si="7"/>
        <v>37500</v>
      </c>
      <c r="H109" s="21" t="s">
        <v>160</v>
      </c>
      <c r="I109" s="21"/>
      <c r="J109" s="21"/>
      <c r="K109" s="47"/>
    </row>
    <row r="110" spans="1:10">
      <c r="A110" s="4"/>
      <c r="B110" s="39" t="s">
        <v>44</v>
      </c>
      <c r="C110" s="40"/>
      <c r="D110" s="40"/>
      <c r="E110" s="41"/>
      <c r="F110" s="42"/>
      <c r="G110" s="28">
        <f>SUM(G92:G109)</f>
        <v>258040</v>
      </c>
      <c r="H110" s="21"/>
      <c r="I110" s="21"/>
      <c r="J110" s="21"/>
    </row>
    <row r="111" spans="1:10">
      <c r="A111" s="4" t="s">
        <v>161</v>
      </c>
      <c r="B111" s="54"/>
      <c r="C111" s="37"/>
      <c r="D111" s="37"/>
      <c r="E111" s="55"/>
      <c r="F111" s="56"/>
      <c r="G111" s="55">
        <f>G25+G34+G48+G65+G77+G83+G91+G110</f>
        <v>951130</v>
      </c>
      <c r="H111" s="57"/>
      <c r="I111" s="57"/>
      <c r="J111" s="21"/>
    </row>
    <row r="112" spans="1:10">
      <c r="A112" s="4" t="s">
        <v>162</v>
      </c>
      <c r="B112" s="54"/>
      <c r="C112" s="37"/>
      <c r="D112" s="37"/>
      <c r="E112" s="58">
        <v>0.1</v>
      </c>
      <c r="F112" s="56"/>
      <c r="G112" s="59">
        <f>G111*0.1</f>
        <v>95113</v>
      </c>
      <c r="H112" s="57"/>
      <c r="I112" s="57"/>
      <c r="J112" s="21"/>
    </row>
    <row r="113" spans="1:10">
      <c r="A113" s="4" t="s">
        <v>163</v>
      </c>
      <c r="B113" s="54"/>
      <c r="C113" s="37"/>
      <c r="D113" s="37"/>
      <c r="E113" s="58">
        <v>0.06</v>
      </c>
      <c r="F113" s="60"/>
      <c r="G113" s="59">
        <f>(G111+G112)*0.06</f>
        <v>62774.58</v>
      </c>
      <c r="H113" s="57"/>
      <c r="I113" s="57"/>
      <c r="J113" s="21"/>
    </row>
    <row r="114" spans="1:10">
      <c r="A114" s="4" t="s">
        <v>164</v>
      </c>
      <c r="B114" s="54"/>
      <c r="C114" s="37"/>
      <c r="D114" s="37"/>
      <c r="E114" s="55"/>
      <c r="F114" s="56"/>
      <c r="G114" s="61">
        <f>G111+G112</f>
        <v>1046243</v>
      </c>
      <c r="H114" s="57"/>
      <c r="I114" s="57"/>
      <c r="J114" s="21"/>
    </row>
    <row r="115" spans="1:10">
      <c r="A115" s="3" t="s">
        <v>165</v>
      </c>
      <c r="B115" s="54"/>
      <c r="C115" s="37"/>
      <c r="D115" s="37"/>
      <c r="E115" s="55"/>
      <c r="F115" s="56"/>
      <c r="G115" s="61">
        <v>998000</v>
      </c>
      <c r="H115" s="62">
        <f>G114-G115</f>
        <v>48243</v>
      </c>
      <c r="I115" s="57"/>
      <c r="J115" s="21"/>
    </row>
  </sheetData>
  <mergeCells count="16">
    <mergeCell ref="A1:I1"/>
    <mergeCell ref="A2:F2"/>
    <mergeCell ref="H2:I2"/>
    <mergeCell ref="A3:A4"/>
    <mergeCell ref="A5:A6"/>
    <mergeCell ref="A8:A15"/>
    <mergeCell ref="A16:A21"/>
    <mergeCell ref="A22:A24"/>
    <mergeCell ref="A26:A33"/>
    <mergeCell ref="A35:A47"/>
    <mergeCell ref="A49:A64"/>
    <mergeCell ref="A66:A76"/>
    <mergeCell ref="A78:A82"/>
    <mergeCell ref="A84:A90"/>
    <mergeCell ref="A92:A109"/>
    <mergeCell ref="J1:J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E10" sqref="E10"/>
    </sheetView>
  </sheetViews>
  <sheetFormatPr defaultColWidth="11" defaultRowHeight="14" outlineLevelRow="5" outlineLevelCol="2"/>
  <sheetData>
    <row r="1" spans="3:3">
      <c r="C1">
        <f>SUM(C2:C14)</f>
        <v>796000</v>
      </c>
    </row>
    <row r="2" spans="1:3">
      <c r="A2" t="s">
        <v>191</v>
      </c>
      <c r="B2" t="s">
        <v>192</v>
      </c>
      <c r="C2">
        <v>255000</v>
      </c>
    </row>
    <row r="3" spans="1:3">
      <c r="A3" t="s">
        <v>193</v>
      </c>
      <c r="B3" t="s">
        <v>194</v>
      </c>
      <c r="C3">
        <v>390000</v>
      </c>
    </row>
    <row r="4" spans="1:3">
      <c r="A4" t="s">
        <v>195</v>
      </c>
      <c r="B4" t="s">
        <v>196</v>
      </c>
      <c r="C4">
        <v>69000</v>
      </c>
    </row>
    <row r="5" spans="1:3">
      <c r="A5" t="s">
        <v>139</v>
      </c>
      <c r="B5" t="s">
        <v>197</v>
      </c>
      <c r="C5">
        <v>32000</v>
      </c>
    </row>
    <row r="6" spans="2:3">
      <c r="B6" t="s">
        <v>198</v>
      </c>
      <c r="C6">
        <v>50000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1214</vt:lpstr>
      <vt:lpstr>1214解释</vt:lpstr>
      <vt:lpstr>1220</vt:lpstr>
      <vt:lpstr>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为什么我的头像如此英俊</cp:lastModifiedBy>
  <dcterms:created xsi:type="dcterms:W3CDTF">2006-09-16T00:00:00Z</dcterms:created>
  <dcterms:modified xsi:type="dcterms:W3CDTF">2018-12-25T07:39:52Z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