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<sst xmlns="http://schemas.openxmlformats.org/spreadsheetml/2006/main" count="92">
  <si>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</si>
  <si>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</si>
  <si>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</si>
  <si>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</si>
  <si>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</si>
  <si>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</si>
  <si>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</si>
  <si>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</si>
  <si>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</si>
  <si>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</si>
  <si>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</si>
  <si>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</si>
  <si>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</si>
  <si>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</si>
  <si>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</si>
  <si>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</si>
  <si>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滴滴费</t>
  </si>
  <si>
    <t>可用项目：租车费、大交通、过路费、过桥费。
加油费（仅试驾活动可用，且只可使用活动当时当地的加油票）</t>
  </si>
  <si>
    <t>过桥费</t>
  </si>
  <si>
    <t>打车费</t>
  </si>
  <si>
    <t>加油费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</si>
  <si>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</si>
  <si>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</si>
  <si>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</si>
  <si>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</si>
  <si>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</si>
  <si>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</si>
  <si>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</si>
  <si>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</si>
  <si>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</si>
  <si>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</si>
  <si>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</si>
  <si>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</si>
  <si>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</si>
  <si>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</si>
  <si>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</si>
  <si>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</si>
  <si>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</si>
  <si>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</si>
  <si>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</si>
  <si>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</si>
  <si>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</si>
  <si>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</si>
  <si>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</si>
  <si>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</si>
  <si>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</si>
  <si>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</si>
  <si>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</si>
  <si>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</si>
  <si>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信息技术咨询服务费</t>
  </si>
  <si>
    <t>车票费</t>
  </si>
  <si>
    <t>会议用品杯子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</si>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</sst>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31" workbookViewId="0">
      <selection activeCell="G8" sqref="G8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4.875" customWidth="1"/>
    <col min="7" max="7" width="11.875" customWidth="1"/>
    <col min="8" max="8" width="14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4510.18</v>
      </c>
      <c r="G8" s="63">
        <v>0</v>
      </c>
      <c r="H8" s="63">
        <f t="shared" ref="H8:H50" si="0">F8+G8</f>
        <v>4510.18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483</v>
      </c>
      <c r="G9" s="63">
        <v>0</v>
      </c>
      <c r="H9" s="63">
        <f t="shared" si="0"/>
        <v>483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1090</v>
      </c>
      <c r="G10" s="63">
        <v>0</v>
      </c>
      <c r="H10" s="63">
        <f t="shared" si="0"/>
        <v>1090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14515.95</v>
      </c>
      <c r="G11" s="63">
        <v>0</v>
      </c>
      <c r="H11" s="63">
        <f t="shared" si="0"/>
        <v>14515.95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591</v>
      </c>
      <c r="G12" s="63">
        <v>0</v>
      </c>
      <c r="H12" s="63">
        <f t="shared" si="0"/>
        <v>591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21190.13</v>
      </c>
      <c r="G13" s="67">
        <f t="shared" ref="G13:H13" si="1">SUM(G8:G12)</f>
        <v>0</v>
      </c>
      <c r="H13" s="67">
        <f t="shared" si="1"/>
        <v>21190.13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0</v>
      </c>
      <c r="D22" s="64"/>
      <c r="E22" s="63">
        <f t="shared" si="2"/>
        <v>0</v>
      </c>
      <c r="F22" s="63">
        <v>12174.47</v>
      </c>
      <c r="G22" s="63">
        <v>0</v>
      </c>
      <c r="H22" s="63">
        <f t="shared" si="0"/>
        <v>12174.47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12174.47</v>
      </c>
      <c r="G24" s="67">
        <f t="shared" ref="G24:H24" si="7">SUM(G22:G23)</f>
        <v>0</v>
      </c>
      <c r="H24" s="67">
        <f t="shared" si="7"/>
        <v>12174.47</v>
      </c>
      <c r="I24" s="87"/>
      <c r="J24" s="91"/>
    </row>
    <row r="25" customHeight="1" spans="1:10">
      <c r="A25" s="68">
        <v>5</v>
      </c>
      <c r="B25" s="69" t="s">
        <v>33</v>
      </c>
      <c r="C25" s="70">
        <v>46000</v>
      </c>
      <c r="D25" s="68">
        <v>1</v>
      </c>
      <c r="E25" s="70">
        <f t="shared" si="2"/>
        <v>46000</v>
      </c>
      <c r="F25" s="63">
        <v>0</v>
      </c>
      <c r="G25" s="63">
        <v>0</v>
      </c>
      <c r="H25" s="63">
        <f t="shared" si="0"/>
        <v>0</v>
      </c>
      <c r="I25" s="84"/>
      <c r="J25" s="85" t="s">
        <v>34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35</v>
      </c>
      <c r="C27" s="67">
        <f>SUM(C25)</f>
        <v>46000</v>
      </c>
      <c r="D27" s="67">
        <f t="shared" ref="D27:E27" si="9">SUM(D25)</f>
        <v>1</v>
      </c>
      <c r="E27" s="67">
        <f t="shared" si="9"/>
        <v>46000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36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38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39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40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41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42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43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44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46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47</v>
      </c>
      <c r="C45" s="63">
        <v>0</v>
      </c>
      <c r="D45" s="64">
        <v>1</v>
      </c>
      <c r="E45" s="63">
        <f t="shared" si="2"/>
        <v>0</v>
      </c>
      <c r="F45" s="63">
        <v>1026.08</v>
      </c>
      <c r="G45" s="63">
        <v>0</v>
      </c>
      <c r="H45" s="63">
        <f t="shared" si="0"/>
        <v>1026.08</v>
      </c>
      <c r="I45" s="84" t="s">
        <v>48</v>
      </c>
      <c r="J45" s="92"/>
    </row>
    <row r="46" customHeight="1" spans="1:10">
      <c r="A46" s="74"/>
      <c r="B46" s="62"/>
      <c r="C46" s="63"/>
      <c r="D46" s="64"/>
      <c r="E46" s="63"/>
      <c r="F46" s="63">
        <v>5000</v>
      </c>
      <c r="G46" s="63">
        <v>0</v>
      </c>
      <c r="H46" s="63">
        <f t="shared" si="0"/>
        <v>5000</v>
      </c>
      <c r="I46" s="84" t="s">
        <v>49</v>
      </c>
      <c r="J46" s="93"/>
    </row>
    <row r="47" customHeight="1" spans="1:10">
      <c r="A47" s="74"/>
      <c r="B47" s="62"/>
      <c r="C47" s="63"/>
      <c r="D47" s="64"/>
      <c r="E47" s="63"/>
      <c r="F47" s="63">
        <v>663.5</v>
      </c>
      <c r="G47" s="63">
        <v>0</v>
      </c>
      <c r="H47" s="63">
        <f t="shared" si="0"/>
        <v>663.5</v>
      </c>
      <c r="I47" s="84" t="s">
        <v>50</v>
      </c>
      <c r="J47" s="93"/>
    </row>
    <row r="48" customHeight="1" spans="1:10">
      <c r="A48" s="74"/>
      <c r="B48" s="62"/>
      <c r="C48" s="63"/>
      <c r="D48" s="64"/>
      <c r="E48" s="63"/>
      <c r="F48" s="63">
        <v>790</v>
      </c>
      <c r="G48" s="63">
        <v>0</v>
      </c>
      <c r="H48" s="63">
        <f t="shared" si="0"/>
        <v>790</v>
      </c>
      <c r="I48" s="84" t="s">
        <v>51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0"/>
        <v>0</v>
      </c>
      <c r="I49" s="84"/>
      <c r="J49" s="93"/>
    </row>
    <row r="50" customHeight="1" spans="1:10">
      <c r="A50" s="71"/>
      <c r="B50" s="62"/>
      <c r="C50" s="63"/>
      <c r="D50" s="64"/>
      <c r="E50" s="63"/>
      <c r="F50" s="63">
        <v>0</v>
      </c>
      <c r="G50" s="63">
        <v>0</v>
      </c>
      <c r="H50" s="63">
        <f t="shared" si="0"/>
        <v>0</v>
      </c>
      <c r="I50" s="84"/>
      <c r="J50" s="93"/>
    </row>
    <row r="51" s="50" customFormat="1" customHeight="1" spans="1:10">
      <c r="A51" s="65"/>
      <c r="B51" s="66" t="s">
        <v>52</v>
      </c>
      <c r="C51" s="67">
        <f>SUM(C45)</f>
        <v>0</v>
      </c>
      <c r="D51" s="67">
        <f t="shared" ref="D51:E51" si="19">SUM(D45)</f>
        <v>1</v>
      </c>
      <c r="E51" s="67">
        <f t="shared" si="19"/>
        <v>0</v>
      </c>
      <c r="F51" s="67">
        <f>SUM(F45:F50)</f>
        <v>7479.58</v>
      </c>
      <c r="G51" s="67">
        <f>SUM(G45:G50)</f>
        <v>0</v>
      </c>
      <c r="H51" s="67">
        <f>SUM(H45:H50)</f>
        <v>7479.58</v>
      </c>
      <c r="I51" s="87"/>
      <c r="J51" s="94"/>
    </row>
    <row r="52" customHeight="1" spans="1:10">
      <c r="A52" s="65"/>
      <c r="B52" s="66" t="s">
        <v>53</v>
      </c>
      <c r="C52" s="67">
        <f>SUM(C51,C44,C40,C37,C32,C27,C24,C21,C16,C13)</f>
        <v>46000</v>
      </c>
      <c r="D52" s="67">
        <f t="shared" ref="D52:H52" si="20">SUM(D51,D44,D40,D37,D32,D27,D24,D21,D16,D13)</f>
        <v>2</v>
      </c>
      <c r="E52" s="67">
        <f t="shared" si="20"/>
        <v>46000</v>
      </c>
      <c r="F52" s="67">
        <f t="shared" si="20"/>
        <v>40844.18</v>
      </c>
      <c r="G52" s="67">
        <f t="shared" si="20"/>
        <v>0</v>
      </c>
      <c r="H52" s="67">
        <f t="shared" si="20"/>
        <v>40844.18</v>
      </c>
      <c r="I52" s="87"/>
      <c r="J52" s="95"/>
    </row>
    <row r="56" customHeight="1" spans="1:9">
      <c r="A56" s="75" t="s">
        <v>54</v>
      </c>
      <c r="B56" s="76"/>
      <c r="C56" s="77" t="s">
        <v>55</v>
      </c>
      <c r="D56" s="77"/>
      <c r="E56" s="77" t="s">
        <v>56</v>
      </c>
      <c r="F56" s="77"/>
      <c r="G56" s="77" t="s">
        <v>57</v>
      </c>
      <c r="H56" s="77"/>
      <c r="I56" s="96" t="s">
        <v>58</v>
      </c>
    </row>
    <row r="57" customHeight="1" spans="1:9">
      <c r="A57" s="78">
        <v>46000</v>
      </c>
      <c r="B57" s="79"/>
      <c r="C57" s="79">
        <f>H52</f>
        <v>40844.18</v>
      </c>
      <c r="D57" s="79"/>
      <c r="E57" s="79">
        <f>F52</f>
        <v>40844.18</v>
      </c>
      <c r="F57" s="79"/>
      <c r="G57" s="79">
        <f>G52</f>
        <v>0</v>
      </c>
      <c r="H57" s="79"/>
      <c r="I57" s="97">
        <f>A57-C57</f>
        <v>5155.82</v>
      </c>
    </row>
    <row r="59" customHeight="1" spans="1:9">
      <c r="A59" s="80" t="s">
        <v>59</v>
      </c>
      <c r="B59" s="81"/>
      <c r="C59" s="82" t="s">
        <v>60</v>
      </c>
      <c r="D59" s="80"/>
      <c r="E59" s="80" t="s">
        <v>61</v>
      </c>
      <c r="F59" s="80"/>
      <c r="G59" s="80" t="s">
        <v>62</v>
      </c>
      <c r="H59" s="80"/>
      <c r="I59" s="8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1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5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6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0"/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48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60</v>
      </c>
      <c r="G23" s="16" t="s">
        <v>86</v>
      </c>
      <c r="H23" s="16"/>
      <c r="I23" s="16"/>
      <c r="J23" s="16" t="s">
        <v>62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64</v>
      </c>
      <c r="E28" s="6"/>
      <c r="F28" s="7"/>
      <c r="G28" s="7"/>
      <c r="H28" s="6" t="s">
        <v>65</v>
      </c>
      <c r="I28" s="5"/>
      <c r="J28" s="7"/>
      <c r="K28" s="35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67</v>
      </c>
      <c r="I29" s="9"/>
      <c r="J29" s="11"/>
      <c r="K29" s="36"/>
    </row>
    <row r="30" ht="20.1" customHeight="1" spans="2:11">
      <c r="B30" s="8"/>
      <c r="C30" s="9"/>
      <c r="D30" s="10" t="s">
        <v>68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53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60</v>
      </c>
      <c r="G38" s="16" t="s">
        <v>86</v>
      </c>
      <c r="H38" s="16"/>
      <c r="I38" s="16"/>
      <c r="J38" s="16" t="s">
        <v>62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2018-01-04T08:43:02Z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