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<sst xmlns="http://schemas.openxmlformats.org/spreadsheetml/2006/main" count="88">
  <si>
    <t>【借款报销单】</t>
  </si>
  <si>
    <t>团号：KMJ-1710-B18ANS286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</si>
  <si>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</si>
  <si>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</si>
  <si>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</si>
  <si>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</si>
  <si>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</si>
  <si>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</si>
  <si>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</si>
  <si>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</si>
  <si>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</si>
  <si>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</si>
  <si>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</si>
  <si>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</si>
  <si>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</si>
  <si>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</si>
  <si>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</si>
  <si>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</si>
  <si>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</si>
  <si>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</si>
  <si>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</si>
  <si>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</si>
  <si>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</si>
  <si>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</si>
  <si>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</si>
  <si>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</si>
  <si>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</si>
  <si>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</si>
  <si>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</si>
  <si>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</si>
  <si>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</si>
  <si>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</si>
  <si>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</si>
  <si>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</si>
  <si>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</si>
  <si>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</si>
  <si>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</si>
  <si>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</si>
  <si>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</si>
  <si>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</si>
  <si>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</si>
  <si>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</si>
  <si>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</si>
  <si>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</si>
  <si>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</si>
  <si>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</si>
  <si>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</si>
  <si>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</si>
  <si>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</si>
  <si>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</si>
  <si>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</si>
  <si>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</si>
  <si>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</si>
  <si>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</si>
  <si>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</si>
  <si>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靳晓峰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</si>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</sst>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176" formatCode="#,##0.00_);[Red]\(#,##0.00\)"/>
    <numFmt numFmtId="177" formatCode="#,##0.00;[Red]#,##0.00"/>
    <numFmt numFmtId="178" formatCode="0.00_);[Red]\(0.00\)"/>
    <numFmt numFmtId="179" formatCode="#,##0.00_ "/>
    <numFmt numFmtId="42" formatCode="_ &quot;￥&quot;* #,##0_ ;_ &quot;￥&quot;* \-#,##0_ ;_ &quot;￥&quot;* &quot;-&quot;_ ;_ @_ "/>
    <numFmt numFmtId="180" formatCode="0.00_ "/>
    <numFmt numFmtId="181" formatCode="yyyy&quot;年&quot;m&quot;月&quot;d&quot;日&quot;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3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6" borderId="23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6" fillId="14" borderId="18" applyNumberFormat="0" applyAlignment="0" applyProtection="0">
      <alignment vertical="center"/>
    </xf>
    <xf numFmtId="0" fontId="27" fillId="14" borderId="17" applyNumberFormat="0" applyAlignment="0" applyProtection="0">
      <alignment vertical="center"/>
    </xf>
    <xf numFmtId="0" fontId="19" fillId="16" borderId="19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181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K6" sqref="K6"/>
    </sheetView>
  </sheetViews>
  <sheetFormatPr defaultColWidth="9" defaultRowHeight="21" customHeight="1"/>
  <cols>
    <col min="1" max="1" width="9" style="54"/>
    <col min="2" max="2" width="16.75" customWidth="1"/>
    <col min="3" max="3" width="11.5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7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7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7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7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7"/>
      <c r="J20" s="93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10000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87"/>
      <c r="J22" s="92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7"/>
      <c r="J23" s="93"/>
    </row>
    <row r="24" s="53" customFormat="1" customHeight="1" spans="1:10">
      <c r="A24" s="68"/>
      <c r="B24" s="69" t="s">
        <v>26</v>
      </c>
      <c r="C24" s="70">
        <f>SUM(C22)</f>
        <v>10000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87"/>
      <c r="J25" s="88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87"/>
      <c r="J26" s="89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88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7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7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7"/>
      <c r="J31" s="93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87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7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7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7"/>
      <c r="J36" s="96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2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7"/>
      <c r="J39" s="93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88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7"/>
      <c r="J43" s="89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87"/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87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87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87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87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87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87"/>
      <c r="J51" s="96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90"/>
      <c r="J52" s="97"/>
    </row>
    <row r="53" customHeight="1" spans="1:10">
      <c r="A53" s="68"/>
      <c r="B53" s="69" t="s">
        <v>43</v>
      </c>
      <c r="C53" s="70">
        <f>SUM(C52,C44,C40,C37,C32,C27,C24,C21,C16,C13)</f>
        <v>10000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90"/>
      <c r="J53" s="98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9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100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9" workbookViewId="0">
      <selection activeCell="H43" sqref="H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8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9"/>
    </row>
    <row r="7" ht="20.1" customHeight="1" spans="2:11">
      <c r="B7" s="8"/>
      <c r="C7" s="9"/>
      <c r="D7" s="10" t="s">
        <v>62</v>
      </c>
      <c r="E7" s="10"/>
      <c r="F7" s="12">
        <v>43209</v>
      </c>
      <c r="G7" s="11"/>
      <c r="H7" s="10" t="s">
        <v>63</v>
      </c>
      <c r="I7" s="40"/>
      <c r="J7" s="11"/>
      <c r="K7" s="39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1"/>
      <c r="J8" s="16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65</v>
      </c>
      <c r="E10" s="20" t="s">
        <v>66</v>
      </c>
      <c r="F10" s="21"/>
      <c r="G10" s="22" t="s">
        <v>67</v>
      </c>
      <c r="H10" s="21" t="s">
        <v>68</v>
      </c>
      <c r="I10" s="20" t="s">
        <v>69</v>
      </c>
      <c r="J10" s="21"/>
      <c r="K10" s="22" t="s">
        <v>70</v>
      </c>
    </row>
    <row r="11" ht="20.1" customHeight="1" spans="2:11">
      <c r="B11" s="23">
        <v>1</v>
      </c>
      <c r="C11" s="24"/>
      <c r="D11" s="25" t="s">
        <v>71</v>
      </c>
      <c r="E11" s="23" t="s">
        <v>72</v>
      </c>
      <c r="F11" s="24"/>
      <c r="G11" s="26">
        <v>0</v>
      </c>
      <c r="H11" s="26"/>
      <c r="I11" s="43"/>
      <c r="J11" s="44"/>
      <c r="K11" s="45" t="s">
        <v>73</v>
      </c>
    </row>
    <row r="12" ht="20.1" customHeight="1" spans="2:11">
      <c r="B12" s="23">
        <v>2</v>
      </c>
      <c r="C12" s="24"/>
      <c r="D12" s="27"/>
      <c r="E12" s="28" t="s">
        <v>74</v>
      </c>
      <c r="F12" s="28"/>
      <c r="G12" s="26">
        <v>0</v>
      </c>
      <c r="H12" s="26"/>
      <c r="I12" s="43"/>
      <c r="J12" s="44"/>
      <c r="K12" s="45" t="s">
        <v>75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3"/>
      <c r="J13" s="44"/>
      <c r="K13" s="45" t="s">
        <v>73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3"/>
      <c r="J14" s="44"/>
      <c r="K14" s="45" t="s">
        <v>78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68</v>
      </c>
      <c r="C20" s="22"/>
      <c r="D20" s="22"/>
      <c r="E20" s="22"/>
      <c r="F20" s="22"/>
      <c r="G20" s="22" t="s">
        <v>79</v>
      </c>
      <c r="H20" s="22"/>
      <c r="I20" s="22"/>
      <c r="J20" s="22"/>
      <c r="K20" s="22" t="s">
        <v>80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81</v>
      </c>
      <c r="C23" s="17"/>
      <c r="D23" s="17"/>
      <c r="E23" s="17"/>
      <c r="F23" s="17" t="s">
        <v>50</v>
      </c>
      <c r="G23" s="17" t="s">
        <v>82</v>
      </c>
      <c r="H23" s="17"/>
      <c r="I23" s="17"/>
      <c r="J23" s="17" t="s">
        <v>52</v>
      </c>
      <c r="K23" s="17"/>
    </row>
    <row r="26" ht="18.75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靳晓峰</v>
      </c>
      <c r="G28" s="7"/>
      <c r="H28" s="6" t="s">
        <v>56</v>
      </c>
      <c r="I28" s="5"/>
      <c r="J28" s="7" t="str">
        <f>J5</f>
        <v>业务助理</v>
      </c>
      <c r="K28" s="38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会将2部B组</v>
      </c>
      <c r="K29" s="39"/>
    </row>
    <row r="30" ht="20.1" customHeight="1" spans="2:11">
      <c r="B30" s="8"/>
      <c r="C30" s="9"/>
      <c r="D30" s="10" t="s">
        <v>62</v>
      </c>
      <c r="E30" s="10"/>
      <c r="F30" s="33">
        <f>F7</f>
        <v>43209</v>
      </c>
      <c r="G30" s="33"/>
      <c r="H30" s="10" t="s">
        <v>63</v>
      </c>
      <c r="I30" s="40"/>
      <c r="J30" s="11">
        <f>J7</f>
        <v>0</v>
      </c>
      <c r="K30" s="39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41"/>
      <c r="J31" s="16">
        <f>J8</f>
        <v>0</v>
      </c>
      <c r="K31" s="42"/>
    </row>
    <row r="32" ht="20.1" customHeight="1"/>
    <row r="33" ht="20.1" customHeight="1" spans="2:11">
      <c r="B33" s="28"/>
      <c r="C33" s="28"/>
      <c r="D33" s="34" t="s">
        <v>84</v>
      </c>
      <c r="E33" s="28" t="s">
        <v>85</v>
      </c>
      <c r="F33" s="28"/>
      <c r="G33" s="26" t="s">
        <v>86</v>
      </c>
      <c r="H33" s="26" t="s">
        <v>87</v>
      </c>
      <c r="I33" s="26" t="s">
        <v>43</v>
      </c>
      <c r="J33" s="26"/>
      <c r="K33" s="51" t="s">
        <v>70</v>
      </c>
    </row>
    <row r="34" ht="20.1" customHeight="1" spans="2:11">
      <c r="B34" s="28">
        <v>1</v>
      </c>
      <c r="C34" s="28"/>
      <c r="D34" s="35"/>
      <c r="E34" s="36">
        <v>43209</v>
      </c>
      <c r="F34" s="28"/>
      <c r="G34" s="26">
        <v>100</v>
      </c>
      <c r="H34" s="26">
        <v>1</v>
      </c>
      <c r="I34" s="43">
        <f>G34*H34</f>
        <v>100</v>
      </c>
      <c r="J34" s="44"/>
      <c r="K34" s="52"/>
    </row>
    <row r="35" ht="20.1" customHeight="1" spans="2:11">
      <c r="B35" s="28">
        <v>2</v>
      </c>
      <c r="C35" s="28"/>
      <c r="D35" s="35"/>
      <c r="E35" s="36"/>
      <c r="F35" s="28"/>
      <c r="G35" s="26">
        <v>0</v>
      </c>
      <c r="H35" s="26">
        <v>0</v>
      </c>
      <c r="I35" s="43">
        <f t="shared" ref="I35:I36" si="0">G35*H35</f>
        <v>0</v>
      </c>
      <c r="J35" s="44"/>
      <c r="K35" s="52"/>
    </row>
    <row r="36" ht="20.1" customHeight="1" spans="2:11">
      <c r="B36" s="28">
        <v>3</v>
      </c>
      <c r="C36" s="28"/>
      <c r="D36" s="35"/>
      <c r="E36" s="28"/>
      <c r="F36" s="28"/>
      <c r="G36" s="26">
        <v>0</v>
      </c>
      <c r="H36" s="26">
        <v>0</v>
      </c>
      <c r="I36" s="43">
        <f t="shared" si="0"/>
        <v>0</v>
      </c>
      <c r="J36" s="44"/>
      <c r="K36" s="52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1</v>
      </c>
      <c r="I37" s="46">
        <f>SUM(I34:J36)</f>
        <v>100</v>
      </c>
      <c r="J37" s="47"/>
      <c r="K37" s="48"/>
    </row>
    <row r="38" ht="20.1" customHeight="1" spans="2:11">
      <c r="B38" s="17" t="s">
        <v>81</v>
      </c>
      <c r="C38" s="17"/>
      <c r="D38" s="17"/>
      <c r="E38" s="17"/>
      <c r="F38" s="17" t="s">
        <v>50</v>
      </c>
      <c r="G38" s="17" t="s">
        <v>82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2018-05-21T09:50:39Z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