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ww\Desktop\雷克萨斯\"/>
    </mc:Choice>
  </mc:AlternateContent>
  <bookViews>
    <workbookView xWindow="0" yWindow="0" windowWidth="15030" windowHeight="12150" tabRatio="755" activeTab="4"/>
  </bookViews>
  <sheets>
    <sheet name="重庆凯宾斯基酒店" sheetId="3" r:id="rId1"/>
    <sheet name="重庆喜来登酒店" sheetId="6" r:id="rId2"/>
    <sheet name="重庆希尔顿酒店" sheetId="5" r:id="rId3"/>
    <sheet name="成都希尔顿酒店" sheetId="8" r:id="rId4"/>
    <sheet name="成都香格里拉大酒店" sheetId="7" r:id="rId5"/>
  </sheets>
  <calcPr calcId="152511" concurrentCalc="0"/>
</workbook>
</file>

<file path=xl/calcChain.xml><?xml version="1.0" encoding="utf-8"?>
<calcChain xmlns="http://schemas.openxmlformats.org/spreadsheetml/2006/main">
  <c r="I12" i="8" l="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62" i="3"/>
  <c r="I61" i="3"/>
  <c r="I54" i="3"/>
  <c r="I64" i="3"/>
  <c r="I52" i="3"/>
  <c r="I53" i="3"/>
  <c r="I77" i="3"/>
  <c r="I18" i="3"/>
  <c r="I76" i="3"/>
  <c r="I17" i="3"/>
  <c r="I70" i="3"/>
  <c r="I71" i="3"/>
  <c r="I68" i="3"/>
  <c r="I69" i="3"/>
  <c r="I49" i="3"/>
  <c r="I50" i="3"/>
  <c r="I47" i="3"/>
  <c r="I43" i="3"/>
  <c r="I78" i="3"/>
  <c r="I79" i="3"/>
  <c r="I80" i="3"/>
  <c r="I81" i="3"/>
  <c r="I66" i="3"/>
  <c r="I67" i="3"/>
  <c r="I55" i="3"/>
  <c r="I56" i="3"/>
  <c r="I57" i="3"/>
  <c r="I58" i="3"/>
  <c r="I59" i="3"/>
  <c r="I60" i="3"/>
  <c r="I63" i="3"/>
  <c r="I42" i="3"/>
  <c r="I44" i="3"/>
  <c r="I45" i="3"/>
  <c r="I46" i="3"/>
  <c r="I48" i="3"/>
  <c r="I5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20" i="3"/>
  <c r="I72" i="3"/>
  <c r="I73" i="3"/>
  <c r="I74" i="3"/>
  <c r="I75" i="3"/>
  <c r="I19" i="3"/>
  <c r="I12" i="3"/>
  <c r="I13" i="3"/>
  <c r="I14" i="3"/>
  <c r="I15" i="3"/>
  <c r="I16" i="3"/>
  <c r="I21" i="3"/>
  <c r="I41" i="3"/>
  <c r="I65" i="3"/>
</calcChain>
</file>

<file path=xl/sharedStrings.xml><?xml version="1.0" encoding="utf-8"?>
<sst xmlns="http://schemas.openxmlformats.org/spreadsheetml/2006/main" count="1340" uniqueCount="174">
  <si>
    <t>供应商名称：</t>
  </si>
  <si>
    <t>康辉集团北京国际会议展览有限公司</t>
  </si>
  <si>
    <t>项目名称:</t>
  </si>
  <si>
    <t>2018年LEXUS雷克萨斯中国经销商财务管理研讨会</t>
  </si>
  <si>
    <t>时间:</t>
  </si>
  <si>
    <t>地点：</t>
  </si>
  <si>
    <t>人数:</t>
  </si>
  <si>
    <t>报价时间：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</si>
  <si>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</si>
  <si>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</si>
  <si>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</si>
  <si>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</si>
  <si>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</si>
  <si>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</si>
  <si>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</si>
  <si>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</si>
  <si>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</si>
  <si>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搭建</t>
  </si>
  <si>
    <t>签到背景板</t>
  </si>
  <si>
    <t>平米</t>
  </si>
  <si>
    <t>次</t>
  </si>
  <si>
    <t>5x3米 黑底宝丽布桁架喷绘</t>
  </si>
  <si>
    <t>签到</t>
  </si>
  <si>
    <t>套</t>
  </si>
  <si>
    <t>3mx1.05mx0.75m木结构烤漆 签到桌</t>
  </si>
  <si>
    <t>三角烤漆木结构板，签到桌，UV印刷LOGO</t>
  </si>
  <si>
    <t>1.03x0.75x1.05 三角木结构，外凸3CM</t>
  </si>
  <si>
    <t>灯条</t>
  </si>
  <si>
    <t>米</t>
  </si>
  <si>
    <t>白色柔性LED软灯条</t>
  </si>
  <si>
    <t>签到桌卡</t>
  </si>
  <si>
    <r>
      <rPr>
        <sz val="10"/>
        <rFont val="微软雅黑"/>
        <charset val="134"/>
      </rPr>
      <t>会议用，亚克力20cmx10cm 横版双面台卡</t>
    </r>
    <r>
      <rPr>
        <sz val="10"/>
        <rFont val="微软雅黑"/>
        <charset val="134"/>
      </rPr>
      <t>(磁性亚力克桌卡)</t>
    </r>
  </si>
  <si>
    <t>变压器</t>
  </si>
  <si>
    <t>个</t>
  </si>
  <si>
    <t>12V变压器</t>
  </si>
  <si>
    <t>主会场</t>
  </si>
  <si>
    <t>主LED</t>
  </si>
  <si>
    <t>平</t>
  </si>
  <si>
    <t>4.5mx8m p3LED屏</t>
  </si>
  <si>
    <t>异型LED屏</t>
  </si>
  <si>
    <t>2X4.5LED镶嵌于木制作中</t>
  </si>
  <si>
    <t>左右舞台木结构背板</t>
  </si>
  <si>
    <t>3.2x4.5木结构背板，中间外凸</t>
  </si>
  <si>
    <t>白色柔性LED软灯条，木结构背板内嵌</t>
  </si>
  <si>
    <t>舞台</t>
  </si>
  <si>
    <t>14m长，6m宽，高60cm</t>
  </si>
  <si>
    <t>舞台外凸造型</t>
  </si>
  <si>
    <t>木结构桁架支撑</t>
  </si>
  <si>
    <t>亚克力LOGO</t>
  </si>
  <si>
    <t xml:space="preserve">2mx0.5m  0.5 cm厚度 </t>
  </si>
  <si>
    <t>梯步</t>
  </si>
  <si>
    <t>40cm高 2层，左右各5米</t>
  </si>
  <si>
    <t>梯步缝嵌灯条，白色柔性LED软灯条</t>
  </si>
  <si>
    <t>地毯</t>
  </si>
  <si>
    <t>黑色加厚拉绒地毯</t>
  </si>
  <si>
    <t>讲桌</t>
  </si>
  <si>
    <t>1.2x0.45x0.5 木结构烤漆</t>
  </si>
  <si>
    <t>地贴</t>
  </si>
  <si>
    <t>张</t>
  </si>
  <si>
    <r>
      <rPr>
        <sz val="10"/>
        <rFont val="微软雅黑"/>
        <charset val="134"/>
      </rPr>
      <t>从大堂到主会场 指示用</t>
    </r>
    <r>
      <rPr>
        <sz val="10"/>
        <rFont val="微软雅黑"/>
        <charset val="134"/>
      </rPr>
      <t>(可移背胶写真)</t>
    </r>
  </si>
  <si>
    <t>T型指引牌</t>
  </si>
  <si>
    <r>
      <rPr>
        <sz val="10"/>
        <rFont val="微软雅黑"/>
        <charset val="134"/>
      </rPr>
      <t>从大堂到主会场 指示用</t>
    </r>
    <r>
      <rPr>
        <sz val="10"/>
        <rFont val="微软雅黑"/>
        <charset val="134"/>
      </rPr>
      <t>(80X180cm木质T型牌)</t>
    </r>
  </si>
  <si>
    <t>搭建费用合计</t>
  </si>
  <si>
    <t>物料</t>
  </si>
  <si>
    <t>台卡</t>
  </si>
  <si>
    <t>桌卡</t>
  </si>
  <si>
    <r>
      <rPr>
        <sz val="10"/>
        <rFont val="微软雅黑"/>
        <charset val="134"/>
      </rPr>
      <t>晚宴用，亚克力 A5竖版双面</t>
    </r>
    <r>
      <rPr>
        <sz val="10"/>
        <rFont val="微软雅黑"/>
        <charset val="134"/>
      </rPr>
      <t>(</t>
    </r>
    <r>
      <rPr>
        <sz val="10"/>
        <rFont val="微软雅黑"/>
        <charset val="134"/>
      </rPr>
      <t>磁性亚力克桌卡</t>
    </r>
    <r>
      <rPr>
        <sz val="10"/>
        <rFont val="微软雅黑"/>
        <charset val="134"/>
      </rPr>
      <t>)</t>
    </r>
  </si>
  <si>
    <t>餐券</t>
  </si>
  <si>
    <t>23日自助午餐券</t>
  </si>
  <si>
    <t>麦标套</t>
  </si>
  <si>
    <t>亚克力+写真贴纸</t>
  </si>
  <si>
    <t>手卡</t>
  </si>
  <si>
    <t>主持人手卡</t>
  </si>
  <si>
    <t>大巴车证</t>
  </si>
  <si>
    <t>送机车头牌</t>
  </si>
  <si>
    <t>欢迎信</t>
  </si>
  <si>
    <t>指引牌</t>
  </si>
  <si>
    <t>KT板+手举杆(35X50cm双面写真)</t>
  </si>
  <si>
    <t>房卡套</t>
  </si>
  <si>
    <t>定制LOGO房卡套</t>
  </si>
  <si>
    <t>吊牌胸卡</t>
  </si>
  <si>
    <t>加厚胸卡套+吊绳</t>
  </si>
  <si>
    <t>礼品手册</t>
  </si>
  <si>
    <t>会议资料打印</t>
  </si>
  <si>
    <t>预估，以实际为准</t>
  </si>
  <si>
    <t>物料费用合计</t>
  </si>
  <si>
    <t>AV</t>
  </si>
  <si>
    <t>音控设套</t>
  </si>
  <si>
    <r>
      <rPr>
        <sz val="10"/>
        <rFont val="微软雅黑"/>
        <charset val="134"/>
      </rPr>
      <t>ZSOUND6</t>
    </r>
    <r>
      <rPr>
        <sz val="10"/>
        <rFont val="微软雅黑"/>
        <charset val="134"/>
      </rPr>
      <t>全频</t>
    </r>
    <r>
      <rPr>
        <sz val="10"/>
        <rFont val="微软雅黑"/>
        <charset val="134"/>
      </rPr>
      <t>+2低音+4反送线阵组合音响</t>
    </r>
  </si>
  <si>
    <t>话筒</t>
  </si>
  <si>
    <t xml:space="preserve">SHUER UR4D+/BETA58 无线手持话筒 </t>
  </si>
  <si>
    <t>鹅颈麦</t>
  </si>
  <si>
    <t>讲台专用会议话筒MCS-1803</t>
  </si>
  <si>
    <t>PAR灯</t>
  </si>
  <si>
    <t>PAR1000W</t>
  </si>
  <si>
    <t>染色灯</t>
  </si>
  <si>
    <t xml:space="preserve">JOLLY LP-3054 LED Light  </t>
  </si>
  <si>
    <t>灯光架</t>
  </si>
  <si>
    <t>6+8+6双侧300mm灯光架</t>
  </si>
  <si>
    <t>灯光控台</t>
  </si>
  <si>
    <t>视频控台</t>
  </si>
  <si>
    <r>
      <rPr>
        <sz val="10"/>
        <rFont val="微软雅黑"/>
        <charset val="134"/>
      </rPr>
      <t>V</t>
    </r>
    <r>
      <rPr>
        <sz val="10"/>
        <rFont val="微软雅黑"/>
        <charset val="134"/>
      </rPr>
      <t>3视频控制系统</t>
    </r>
  </si>
  <si>
    <t>搭建人工</t>
  </si>
  <si>
    <t>搭建运费</t>
  </si>
  <si>
    <t>AV费用合计</t>
  </si>
  <si>
    <t>摄影摄像</t>
  </si>
  <si>
    <t>25日摄影</t>
  </si>
  <si>
    <t>人</t>
  </si>
  <si>
    <t>天</t>
  </si>
  <si>
    <t>全天摄影</t>
  </si>
  <si>
    <t>25日摄像</t>
  </si>
  <si>
    <t>全天摄像</t>
  </si>
  <si>
    <t>摇臂</t>
  </si>
  <si>
    <t>摄像视频后期剪辑</t>
  </si>
  <si>
    <t>摄影摄像费用合计</t>
  </si>
  <si>
    <t>报名系统</t>
  </si>
  <si>
    <t>报名、签到小程序</t>
  </si>
  <si>
    <t>报名系统合计</t>
  </si>
  <si>
    <t>合计</t>
  </si>
  <si>
    <t>服务费10%</t>
  </si>
  <si>
    <t>含服务费总价</t>
  </si>
  <si>
    <t>税费6%</t>
  </si>
  <si>
    <t>含税总价</t>
  </si>
  <si>
    <t>成都/重庆</t>
    <phoneticPr fontId="10" type="noConversion"/>
  </si>
  <si>
    <r>
      <rPr>
        <b/>
        <sz val="10"/>
        <color indexed="8"/>
        <rFont val="微软雅黑"/>
        <family val="2"/>
        <charset val="134"/>
      </rPr>
      <t>2018年</t>
    </r>
    <r>
      <rPr>
        <b/>
        <sz val="10"/>
        <color indexed="8"/>
        <rFont val="微软雅黑"/>
        <charset val="134"/>
      </rPr>
      <t>1</t>
    </r>
    <r>
      <rPr>
        <b/>
        <sz val="10"/>
        <color indexed="8"/>
        <rFont val="微软雅黑"/>
        <family val="2"/>
        <charset val="134"/>
      </rPr>
      <t>1月22日-11月24日</t>
    </r>
    <phoneticPr fontId="10" type="noConversion"/>
  </si>
  <si>
    <r>
      <t>2</t>
    </r>
    <r>
      <rPr>
        <b/>
        <sz val="10"/>
        <color indexed="8"/>
        <rFont val="微软雅黑"/>
        <family val="2"/>
        <charset val="134"/>
      </rPr>
      <t>67人</t>
    </r>
    <phoneticPr fontId="10" type="noConversion"/>
  </si>
  <si>
    <t>住宿</t>
    <phoneticPr fontId="14" type="noConversion"/>
  </si>
  <si>
    <t>标准间</t>
    <phoneticPr fontId="14" type="noConversion"/>
  </si>
  <si>
    <t>大床房</t>
    <phoneticPr fontId="14" type="noConversion"/>
  </si>
  <si>
    <t>用餐</t>
    <phoneticPr fontId="14" type="noConversion"/>
  </si>
  <si>
    <t>23日自助午餐</t>
    <phoneticPr fontId="14" type="noConversion"/>
  </si>
  <si>
    <t>23日晚宴</t>
    <phoneticPr fontId="14" type="noConversion"/>
  </si>
  <si>
    <t>23日晚宴——酒水预估</t>
    <phoneticPr fontId="14" type="noConversion"/>
  </si>
  <si>
    <t>会议室</t>
    <phoneticPr fontId="14" type="noConversion"/>
  </si>
  <si>
    <t>凯宾斯基宴会厅，650平</t>
    <phoneticPr fontId="14" type="noConversion"/>
  </si>
  <si>
    <t>搭建8小时预估</t>
    <phoneticPr fontId="14" type="noConversion"/>
  </si>
  <si>
    <t>茶歇3次</t>
    <phoneticPr fontId="14" type="noConversion"/>
  </si>
  <si>
    <t>酒店费用合计</t>
    <phoneticPr fontId="10" type="noConversion"/>
  </si>
  <si>
    <t>交通</t>
    <phoneticPr fontId="14" type="noConversion"/>
  </si>
  <si>
    <t>大巴</t>
    <phoneticPr fontId="14" type="noConversion"/>
  </si>
  <si>
    <t>45座金龙，单趟</t>
    <phoneticPr fontId="14" type="noConversion"/>
  </si>
  <si>
    <t>交通费用合计</t>
    <phoneticPr fontId="10" type="noConversion"/>
  </si>
  <si>
    <t>人员</t>
    <phoneticPr fontId="14" type="noConversion"/>
  </si>
  <si>
    <t>工作人员</t>
    <phoneticPr fontId="14" type="noConversion"/>
  </si>
  <si>
    <t>4人4天</t>
    <phoneticPr fontId="14" type="noConversion"/>
  </si>
  <si>
    <t>交通费</t>
    <phoneticPr fontId="14" type="noConversion"/>
  </si>
  <si>
    <t>住宿费</t>
    <phoneticPr fontId="14" type="noConversion"/>
  </si>
  <si>
    <t>餐费</t>
    <phoneticPr fontId="14" type="noConversion"/>
  </si>
  <si>
    <t>人员费用合计</t>
    <phoneticPr fontId="10" type="noConversion"/>
  </si>
  <si>
    <t>间</t>
    <phoneticPr fontId="14" type="noConversion"/>
  </si>
  <si>
    <t>间</t>
    <phoneticPr fontId="14" type="noConversion"/>
  </si>
  <si>
    <t>人</t>
    <phoneticPr fontId="14" type="noConversion"/>
  </si>
  <si>
    <t>桌</t>
    <phoneticPr fontId="14" type="noConversion"/>
  </si>
  <si>
    <t>人</t>
    <phoneticPr fontId="14" type="noConversion"/>
  </si>
  <si>
    <t>人</t>
    <phoneticPr fontId="14" type="noConversion"/>
  </si>
  <si>
    <t>场</t>
    <phoneticPr fontId="14" type="noConversion"/>
  </si>
  <si>
    <t>场</t>
    <phoneticPr fontId="14" type="noConversion"/>
  </si>
  <si>
    <t>客人自付前台</t>
    <phoneticPr fontId="10" type="noConversion"/>
  </si>
  <si>
    <t>客人自付前台</t>
    <phoneticPr fontId="10" type="noConversion"/>
  </si>
  <si>
    <t>辆</t>
    <phoneticPr fontId="10" type="noConversion"/>
  </si>
  <si>
    <t>人</t>
    <phoneticPr fontId="14" type="noConversion"/>
  </si>
  <si>
    <t>天</t>
    <phoneticPr fontId="10" type="noConversion"/>
  </si>
  <si>
    <t>晚</t>
    <phoneticPr fontId="10" type="noConversion"/>
  </si>
  <si>
    <t>天</t>
    <phoneticPr fontId="10" type="noConversion"/>
  </si>
  <si>
    <t>签到区</t>
    <phoneticPr fontId="10" type="noConversion"/>
  </si>
  <si>
    <t xml:space="preserve">
重庆凯宾斯基酒店</t>
    <phoneticPr fontId="14" type="noConversion"/>
  </si>
  <si>
    <t>重庆希尔顿酒店</t>
    <phoneticPr fontId="14" type="noConversion"/>
  </si>
  <si>
    <t>重庆喜来登酒店</t>
    <phoneticPr fontId="14" type="noConversion"/>
  </si>
  <si>
    <t>成都香格里拉大酒店</t>
    <phoneticPr fontId="14" type="noConversion"/>
  </si>
  <si>
    <t>成都希尔顿酒店</t>
    <phoneticPr fontId="14" type="noConversion"/>
  </si>
  <si>
    <t>银河厅，790平</t>
    <phoneticPr fontId="14" type="noConversion"/>
  </si>
  <si>
    <t>绵阳厅，740平</t>
    <phoneticPr fontId="14" type="noConversion"/>
  </si>
  <si>
    <t>缙乐殿宴会厅,551平</t>
    <phoneticPr fontId="10" type="noConversion"/>
  </si>
  <si>
    <t>皇家宴会厅，600平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</si>
</sst>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 &quot;￥&quot;* #,##0.00_ ;_ &quot;￥&quot;* \-#,##0.00_ ;_ &quot;￥&quot;* &quot;-&quot;??_ ;_ @_ "/>
    <numFmt numFmtId="178" formatCode="\¥#,##0.00_);[Red]\(\¥#,##0.00\)"/>
    <numFmt numFmtId="179" formatCode="\¥#,##0.00;\¥\-#,##0.00"/>
    <numFmt numFmtId="180" formatCode="\¥#,##0"/>
    <numFmt numFmtId="181" formatCode="0_ "/>
    <numFmt numFmtId="182" formatCode="&quot;¥&quot;#,##0.00_);[Red]\(&quot;¥&quot;#,##0.00\)"/>
  </numFmts>
  <fonts count="19" x14ac:knownFonts="1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8" fillId="0" borderId="0">
      <alignment vertical="center"/>
    </xf>
    <xf numFmtId="0" fontId="9" fillId="0" borderId="0">
      <alignment vertical="center"/>
    </xf>
    <xf numFmtId="43" fontId="8" fillId="0" borderId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/>
    <xf numFmtId="0" fontId="0" fillId="0" borderId="0" xfId="0" applyAlignment="1"/>
    <xf numFmtId="0" fontId="1" fillId="0" borderId="0" xfId="6" applyFont="1" applyFill="1" applyBorder="1" applyAlignment="1">
      <alignment vertical="center"/>
    </xf>
    <xf numFmtId="49" fontId="1" fillId="0" borderId="0" xfId="6" applyNumberFormat="1" applyFont="1" applyFill="1" applyBorder="1" applyAlignment="1">
      <alignment vertical="center"/>
    </xf>
    <xf numFmtId="49" fontId="2" fillId="0" borderId="0" xfId="6" applyNumberFormat="1" applyFont="1" applyFill="1" applyBorder="1" applyAlignment="1">
      <alignment vertical="center"/>
    </xf>
    <xf numFmtId="0" fontId="1" fillId="0" borderId="0" xfId="6" applyFont="1" applyFill="1" applyBorder="1" applyAlignment="1">
      <alignment horizontal="left" vertical="center"/>
    </xf>
    <xf numFmtId="49" fontId="1" fillId="0" borderId="0" xfId="6" applyNumberFormat="1" applyFont="1" applyFill="1" applyBorder="1" applyAlignment="1">
      <alignment vertical="top"/>
    </xf>
    <xf numFmtId="49" fontId="2" fillId="0" borderId="0" xfId="6" applyNumberFormat="1" applyFont="1" applyFill="1" applyBorder="1" applyAlignment="1">
      <alignment vertical="top"/>
    </xf>
    <xf numFmtId="0" fontId="1" fillId="2" borderId="6" xfId="6" applyFont="1" applyFill="1" applyBorder="1" applyAlignment="1">
      <alignment horizontal="center" vertical="center"/>
    </xf>
    <xf numFmtId="178" fontId="1" fillId="2" borderId="6" xfId="6" applyNumberFormat="1" applyFont="1" applyFill="1" applyBorder="1" applyAlignment="1">
      <alignment horizontal="center" vertical="center"/>
    </xf>
    <xf numFmtId="0" fontId="2" fillId="0" borderId="6" xfId="4" applyFont="1" applyFill="1" applyBorder="1" applyAlignment="1" applyProtection="1">
      <alignment horizontal="center" vertical="center" wrapText="1"/>
      <protection hidden="1"/>
    </xf>
    <xf numFmtId="0" fontId="4" fillId="0" borderId="6" xfId="4" applyFont="1" applyFill="1" applyBorder="1" applyAlignment="1" applyProtection="1">
      <alignment horizontal="center" vertical="center" wrapText="1"/>
      <protection hidden="1"/>
    </xf>
    <xf numFmtId="0" fontId="4" fillId="0" borderId="6" xfId="6" applyFont="1" applyFill="1" applyBorder="1" applyAlignment="1">
      <alignment horizontal="center" vertical="center"/>
    </xf>
    <xf numFmtId="179" fontId="4" fillId="0" borderId="6" xfId="6" applyNumberFormat="1" applyFont="1" applyFill="1" applyBorder="1" applyAlignment="1">
      <alignment horizontal="right" vertical="center"/>
    </xf>
    <xf numFmtId="0" fontId="4" fillId="3" borderId="6" xfId="4" applyFont="1" applyFill="1" applyBorder="1" applyAlignment="1" applyProtection="1">
      <alignment horizontal="center" vertical="center" wrapText="1"/>
      <protection hidden="1"/>
    </xf>
    <xf numFmtId="0" fontId="3" fillId="2" borderId="6" xfId="6" applyFont="1" applyFill="1" applyBorder="1" applyAlignment="1">
      <alignment horizontal="center" vertical="center"/>
    </xf>
    <xf numFmtId="180" fontId="3" fillId="2" borderId="6" xfId="6" applyNumberFormat="1" applyFont="1" applyFill="1" applyBorder="1" applyAlignment="1">
      <alignment horizontal="center" vertical="center"/>
    </xf>
    <xf numFmtId="178" fontId="4" fillId="0" borderId="6" xfId="2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 applyProtection="1">
      <alignment horizontal="center" vertical="center" wrapText="1"/>
      <protection hidden="1"/>
    </xf>
    <xf numFmtId="0" fontId="1" fillId="0" borderId="0" xfId="6" applyFont="1" applyFill="1" applyAlignment="1">
      <alignment vertical="center"/>
    </xf>
    <xf numFmtId="181" fontId="2" fillId="0" borderId="0" xfId="6" applyNumberFormat="1" applyFont="1" applyFill="1" applyBorder="1" applyAlignment="1">
      <alignment vertical="center"/>
    </xf>
    <xf numFmtId="0" fontId="6" fillId="0" borderId="0" xfId="6" applyFont="1" applyAlignment="1">
      <alignment vertical="center"/>
    </xf>
    <xf numFmtId="0" fontId="1" fillId="2" borderId="14" xfId="6" applyFont="1" applyFill="1" applyBorder="1" applyAlignment="1">
      <alignment vertical="center"/>
    </xf>
    <xf numFmtId="0" fontId="2" fillId="0" borderId="0" xfId="6" applyFont="1" applyFill="1" applyBorder="1" applyAlignment="1">
      <alignment vertical="center"/>
    </xf>
    <xf numFmtId="0" fontId="1" fillId="2" borderId="1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178" fontId="4" fillId="0" borderId="6" xfId="6" applyNumberFormat="1" applyFont="1" applyFill="1" applyBorder="1" applyAlignment="1">
      <alignment horizontal="right" vertical="center"/>
    </xf>
    <xf numFmtId="0" fontId="4" fillId="0" borderId="15" xfId="4" applyFont="1" applyFill="1" applyBorder="1" applyAlignment="1" applyProtection="1">
      <alignment horizontal="left" vertical="center" wrapText="1"/>
      <protection hidden="1"/>
    </xf>
    <xf numFmtId="0" fontId="2" fillId="0" borderId="0" xfId="6" applyFont="1" applyFill="1" applyAlignment="1">
      <alignment horizontal="center" vertical="center"/>
    </xf>
    <xf numFmtId="178" fontId="4" fillId="0" borderId="15" xfId="6" applyNumberFormat="1" applyFont="1" applyFill="1" applyBorder="1" applyAlignment="1">
      <alignment horizontal="left" vertical="center"/>
    </xf>
    <xf numFmtId="178" fontId="3" fillId="2" borderId="6" xfId="6" applyNumberFormat="1" applyFont="1" applyFill="1" applyBorder="1" applyAlignment="1">
      <alignment vertical="center"/>
    </xf>
    <xf numFmtId="178" fontId="3" fillId="2" borderId="15" xfId="6" applyNumberFormat="1" applyFont="1" applyFill="1" applyBorder="1" applyAlignment="1">
      <alignment horizontal="left" vertical="center"/>
    </xf>
    <xf numFmtId="0" fontId="2" fillId="3" borderId="15" xfId="4" applyFont="1" applyFill="1" applyBorder="1" applyAlignment="1" applyProtection="1">
      <alignment horizontal="left" vertical="center" wrapText="1"/>
      <protection hidden="1"/>
    </xf>
    <xf numFmtId="0" fontId="4" fillId="3" borderId="15" xfId="4" applyFont="1" applyFill="1" applyBorder="1" applyAlignment="1" applyProtection="1">
      <alignment horizontal="left" vertical="center" wrapText="1"/>
      <protection hidden="1"/>
    </xf>
    <xf numFmtId="0" fontId="2" fillId="0" borderId="15" xfId="4" applyFont="1" applyFill="1" applyBorder="1" applyAlignment="1" applyProtection="1">
      <alignment vertical="center" wrapText="1"/>
      <protection hidden="1"/>
    </xf>
    <xf numFmtId="178" fontId="3" fillId="4" borderId="6" xfId="6" applyNumberFormat="1" applyFont="1" applyFill="1" applyBorder="1" applyAlignment="1">
      <alignment vertical="center"/>
    </xf>
    <xf numFmtId="178" fontId="3" fillId="4" borderId="15" xfId="6" applyNumberFormat="1" applyFont="1" applyFill="1" applyBorder="1" applyAlignment="1">
      <alignment horizontal="left" vertical="center"/>
    </xf>
    <xf numFmtId="178" fontId="3" fillId="5" borderId="6" xfId="6" applyNumberFormat="1" applyFont="1" applyFill="1" applyBorder="1" applyAlignment="1">
      <alignment vertical="center"/>
    </xf>
    <xf numFmtId="178" fontId="3" fillId="5" borderId="15" xfId="6" applyNumberFormat="1" applyFont="1" applyFill="1" applyBorder="1" applyAlignment="1">
      <alignment horizontal="left" vertical="center"/>
    </xf>
    <xf numFmtId="0" fontId="1" fillId="2" borderId="3" xfId="6" applyFont="1" applyFill="1" applyBorder="1" applyAlignment="1">
      <alignment horizontal="center" vertical="center"/>
    </xf>
    <xf numFmtId="0" fontId="1" fillId="2" borderId="6" xfId="6" applyFont="1" applyFill="1" applyBorder="1" applyAlignment="1">
      <alignment horizontal="center" vertical="center"/>
    </xf>
    <xf numFmtId="178" fontId="1" fillId="2" borderId="6" xfId="6" applyNumberFormat="1" applyFont="1" applyFill="1" applyBorder="1" applyAlignment="1">
      <alignment horizontal="center" vertical="center"/>
    </xf>
    <xf numFmtId="178" fontId="3" fillId="2" borderId="4" xfId="2" applyNumberFormat="1" applyFont="1" applyFill="1" applyBorder="1" applyAlignment="1">
      <alignment horizontal="left" vertical="center"/>
    </xf>
    <xf numFmtId="178" fontId="3" fillId="2" borderId="5" xfId="2" applyNumberFormat="1" applyFont="1" applyFill="1" applyBorder="1" applyAlignment="1">
      <alignment horizontal="left" vertical="center"/>
    </xf>
    <xf numFmtId="178" fontId="3" fillId="2" borderId="6" xfId="2" applyNumberFormat="1" applyFont="1" applyFill="1" applyBorder="1" applyAlignment="1">
      <alignment horizontal="left" vertical="center"/>
    </xf>
    <xf numFmtId="0" fontId="3" fillId="4" borderId="12" xfId="6" applyFont="1" applyFill="1" applyBorder="1" applyAlignment="1">
      <alignment horizontal="left" vertical="center"/>
    </xf>
    <xf numFmtId="0" fontId="3" fillId="4" borderId="13" xfId="6" applyFont="1" applyFill="1" applyBorder="1" applyAlignment="1">
      <alignment horizontal="left" vertical="center"/>
    </xf>
    <xf numFmtId="0" fontId="3" fillId="4" borderId="5" xfId="6" applyFont="1" applyFill="1" applyBorder="1" applyAlignment="1">
      <alignment horizontal="left" vertical="center"/>
    </xf>
    <xf numFmtId="0" fontId="3" fillId="5" borderId="4" xfId="6" applyFont="1" applyFill="1" applyBorder="1" applyAlignment="1">
      <alignment horizontal="left" vertical="center"/>
    </xf>
    <xf numFmtId="0" fontId="3" fillId="5" borderId="5" xfId="6" applyFont="1" applyFill="1" applyBorder="1" applyAlignment="1">
      <alignment horizontal="left" vertical="center"/>
    </xf>
    <xf numFmtId="0" fontId="3" fillId="5" borderId="6" xfId="6" applyFont="1" applyFill="1" applyBorder="1" applyAlignment="1">
      <alignment horizontal="left" vertical="center"/>
    </xf>
    <xf numFmtId="0" fontId="3" fillId="0" borderId="7" xfId="6" applyFont="1" applyFill="1" applyBorder="1" applyAlignment="1">
      <alignment horizontal="center" vertical="center"/>
    </xf>
    <xf numFmtId="0" fontId="3" fillId="0" borderId="10" xfId="6" applyFont="1" applyFill="1" applyBorder="1" applyAlignment="1">
      <alignment horizontal="center" vertical="center"/>
    </xf>
    <xf numFmtId="0" fontId="3" fillId="0" borderId="11" xfId="6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left" vertical="center"/>
    </xf>
    <xf numFmtId="0" fontId="1" fillId="2" borderId="2" xfId="6" applyFont="1" applyFill="1" applyBorder="1" applyAlignment="1">
      <alignment horizontal="left" vertical="center"/>
    </xf>
    <xf numFmtId="0" fontId="1" fillId="2" borderId="3" xfId="6" applyFont="1" applyFill="1" applyBorder="1" applyAlignment="1">
      <alignment horizontal="left" vertical="center"/>
    </xf>
    <xf numFmtId="0" fontId="1" fillId="2" borderId="4" xfId="6" applyFont="1" applyFill="1" applyBorder="1" applyAlignment="1">
      <alignment horizontal="left" vertical="center"/>
    </xf>
    <xf numFmtId="0" fontId="1" fillId="2" borderId="5" xfId="6" applyFont="1" applyFill="1" applyBorder="1" applyAlignment="1">
      <alignment horizontal="left" vertical="center"/>
    </xf>
    <xf numFmtId="0" fontId="1" fillId="2" borderId="6" xfId="6" applyFont="1" applyFill="1" applyBorder="1" applyAlignment="1">
      <alignment horizontal="left" vertical="center"/>
    </xf>
    <xf numFmtId="0" fontId="11" fillId="0" borderId="0" xfId="6" applyFont="1" applyFill="1" applyBorder="1" applyAlignment="1">
      <alignment horizontal="left" vertical="center"/>
    </xf>
    <xf numFmtId="31" fontId="1" fillId="0" borderId="0" xfId="6" applyNumberFormat="1" applyFont="1" applyFill="1" applyBorder="1" applyAlignment="1">
      <alignment horizontal="left" vertical="center"/>
    </xf>
    <xf numFmtId="0" fontId="3" fillId="0" borderId="6" xfId="6" applyFont="1" applyFill="1" applyBorder="1" applyAlignment="1">
      <alignment horizontal="center" vertical="center"/>
    </xf>
    <xf numFmtId="0" fontId="3" fillId="0" borderId="6" xfId="6" applyFont="1" applyFill="1" applyBorder="1" applyAlignment="1" applyProtection="1">
      <alignment horizontal="center" vertical="center"/>
      <protection hidden="1"/>
    </xf>
    <xf numFmtId="0" fontId="3" fillId="0" borderId="16" xfId="6" applyFont="1" applyFill="1" applyBorder="1" applyAlignment="1">
      <alignment horizontal="center" vertical="center"/>
    </xf>
    <xf numFmtId="0" fontId="3" fillId="0" borderId="17" xfId="6" applyFont="1" applyFill="1" applyBorder="1" applyAlignment="1">
      <alignment horizontal="center" vertical="center"/>
    </xf>
    <xf numFmtId="0" fontId="3" fillId="0" borderId="18" xfId="6" applyFont="1" applyFill="1" applyBorder="1" applyAlignment="1">
      <alignment horizontal="center" vertical="center"/>
    </xf>
    <xf numFmtId="0" fontId="3" fillId="0" borderId="12" xfId="6" applyFont="1" applyFill="1" applyBorder="1" applyAlignment="1">
      <alignment horizontal="left" vertical="center"/>
    </xf>
    <xf numFmtId="0" fontId="3" fillId="0" borderId="5" xfId="6" applyFont="1" applyFill="1" applyBorder="1" applyAlignment="1">
      <alignment horizontal="left" vertical="center"/>
    </xf>
    <xf numFmtId="0" fontId="3" fillId="0" borderId="19" xfId="6" applyFont="1" applyFill="1" applyBorder="1" applyAlignment="1">
      <alignment horizontal="left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7" xfId="6" applyFont="1" applyFill="1" applyBorder="1" applyAlignment="1">
      <alignment horizontal="left" vertical="center"/>
    </xf>
    <xf numFmtId="0" fontId="3" fillId="0" borderId="8" xfId="6" applyFont="1" applyFill="1" applyBorder="1" applyAlignment="1">
      <alignment horizontal="left" vertical="center"/>
    </xf>
    <xf numFmtId="0" fontId="3" fillId="0" borderId="21" xfId="6" applyFont="1" applyFill="1" applyBorder="1" applyAlignment="1">
      <alignment horizontal="left" vertical="center"/>
    </xf>
    <xf numFmtId="0" fontId="3" fillId="0" borderId="9" xfId="6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 wrapText="1"/>
    </xf>
    <xf numFmtId="178" fontId="12" fillId="2" borderId="4" xfId="2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5" fillId="0" borderId="6" xfId="1" applyNumberFormat="1" applyFont="1" applyFill="1" applyBorder="1" applyAlignment="1" applyProtection="1">
      <alignment horizontal="center" vertical="center"/>
    </xf>
    <xf numFmtId="178" fontId="16" fillId="0" borderId="15" xfId="6" applyNumberFormat="1" applyFont="1" applyFill="1" applyBorder="1" applyAlignment="1">
      <alignment horizontal="left" vertical="center"/>
    </xf>
    <xf numFmtId="0" fontId="16" fillId="3" borderId="6" xfId="4" applyFont="1" applyFill="1" applyBorder="1" applyAlignment="1" applyProtection="1">
      <alignment horizontal="center" vertical="center" wrapText="1"/>
      <protection hidden="1"/>
    </xf>
    <xf numFmtId="0" fontId="16" fillId="0" borderId="6" xfId="6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178" fontId="16" fillId="0" borderId="6" xfId="6" applyNumberFormat="1" applyFont="1" applyFill="1" applyBorder="1" applyAlignment="1">
      <alignment horizontal="right" vertical="center"/>
    </xf>
    <xf numFmtId="182" fontId="16" fillId="0" borderId="6" xfId="1" applyNumberFormat="1" applyFont="1" applyFill="1" applyBorder="1" applyAlignment="1" applyProtection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1" applyNumberFormat="1" applyFont="1" applyFill="1" applyBorder="1" applyAlignment="1" applyProtection="1">
      <alignment horizontal="center" vertical="center"/>
    </xf>
    <xf numFmtId="0" fontId="17" fillId="3" borderId="15" xfId="4" applyFont="1" applyFill="1" applyBorder="1" applyAlignment="1" applyProtection="1">
      <alignment horizontal="left" vertical="center" wrapText="1"/>
      <protection hidden="1"/>
    </xf>
    <xf numFmtId="0" fontId="16" fillId="3" borderId="15" xfId="4" applyFont="1" applyFill="1" applyBorder="1" applyAlignment="1" applyProtection="1">
      <alignment horizontal="left" vertical="center" wrapText="1"/>
      <protection hidden="1"/>
    </xf>
    <xf numFmtId="182" fontId="16" fillId="3" borderId="6" xfId="1" applyNumberFormat="1" applyFont="1" applyFill="1" applyBorder="1" applyAlignment="1" applyProtection="1">
      <alignment horizontal="left" vertical="center"/>
    </xf>
    <xf numFmtId="179" fontId="16" fillId="0" borderId="6" xfId="6" applyNumberFormat="1" applyFont="1" applyFill="1" applyBorder="1" applyAlignment="1">
      <alignment horizontal="right" vertical="center"/>
    </xf>
    <xf numFmtId="0" fontId="12" fillId="0" borderId="6" xfId="6" applyFont="1" applyFill="1" applyBorder="1" applyAlignment="1">
      <alignment horizontal="center" vertical="center"/>
    </xf>
    <xf numFmtId="182" fontId="12" fillId="3" borderId="16" xfId="1" applyNumberFormat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</cellXfs>
  <cellStyles count="10">
    <cellStyle name="Normal 2" xfId="3"/>
    <cellStyle name="Normal 3" xfId="4"/>
    <cellStyle name="Normal 4" xfId="5"/>
    <cellStyle name="常规" xfId="0" builtinId="0"/>
    <cellStyle name="常规 2" xfId="6"/>
    <cellStyle name="常规 3" xfId="7"/>
    <cellStyle name="常规 4" xfId="8"/>
    <cellStyle name="货币" xfId="1" builtinId="4"/>
    <cellStyle name="千位分隔" xfId="2" builtinId="3"/>
    <cellStyle name="千位分隔 2" xfId="9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333376</xdr:colOff>
      <xdr:row>0</xdr:row>
      <xdr:rowOff>47625</xdr:rowOff>
    </xdr:from>
    <xdr:to>
      <xdr:col>9</xdr:col>
      <xdr:colOff>1933576</xdr:colOff>
      <xdr:row>4</xdr:row>
      <xdr:rowOff>16363</xdr:rowOff>
    </xdr:to>
    <xdr:pic>
      <xdr:nvPicPr>
        <xdr:cNvPr id="2" name="图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6" y="47625"/>
          <a:ext cx="1600200" cy="80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333376</xdr:colOff>
      <xdr:row>0</xdr:row>
      <xdr:rowOff>47625</xdr:rowOff>
    </xdr:from>
    <xdr:to>
      <xdr:col>9</xdr:col>
      <xdr:colOff>1933576</xdr:colOff>
      <xdr:row>4</xdr:row>
      <xdr:rowOff>16363</xdr:rowOff>
    </xdr:to>
    <xdr:pic>
      <xdr:nvPicPr>
        <xdr:cNvPr id="2" name="图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6" y="47625"/>
          <a:ext cx="1600200" cy="80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333376</xdr:colOff>
      <xdr:row>0</xdr:row>
      <xdr:rowOff>47625</xdr:rowOff>
    </xdr:from>
    <xdr:to>
      <xdr:col>9</xdr:col>
      <xdr:colOff>1933576</xdr:colOff>
      <xdr:row>4</xdr:row>
      <xdr:rowOff>16363</xdr:rowOff>
    </xdr:to>
    <xdr:pic>
      <xdr:nvPicPr>
        <xdr:cNvPr id="2" name="图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6" y="47625"/>
          <a:ext cx="1600200" cy="80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333376</xdr:colOff>
      <xdr:row>0</xdr:row>
      <xdr:rowOff>47625</xdr:rowOff>
    </xdr:from>
    <xdr:to>
      <xdr:col>9</xdr:col>
      <xdr:colOff>1933576</xdr:colOff>
      <xdr:row>4</xdr:row>
      <xdr:rowOff>16363</xdr:rowOff>
    </xdr:to>
    <xdr:pic>
      <xdr:nvPicPr>
        <xdr:cNvPr id="2" name="图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6" y="47625"/>
          <a:ext cx="1600200" cy="80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333376</xdr:colOff>
      <xdr:row>0</xdr:row>
      <xdr:rowOff>47625</xdr:rowOff>
    </xdr:from>
    <xdr:to>
      <xdr:col>9</xdr:col>
      <xdr:colOff>1933576</xdr:colOff>
      <xdr:row>4</xdr:row>
      <xdr:rowOff>16363</xdr:rowOff>
    </xdr:to>
    <xdr:pic>
      <xdr:nvPicPr>
        <xdr:cNvPr id="2" name="图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6" y="47625"/>
          <a:ext cx="1600200" cy="80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topLeftCell="A61" workbookViewId="0">
      <selection activeCell="H14" sqref="H14"/>
    </sheetView>
  </sheetViews>
  <sheetFormatPr defaultColWidth="9" defaultRowHeight="13.5" x14ac:dyDescent="0.15"/>
  <cols>
    <col min="1" max="2" width="11.625" style="3" customWidth="1"/>
    <col min="3" max="3" width="40.625" style="3" customWidth="1"/>
    <col min="4" max="8" width="11.625" style="3" customWidth="1"/>
    <col min="9" max="9" width="16.25" style="3" customWidth="1"/>
    <col min="10" max="10" width="58.375" style="3" customWidth="1"/>
    <col min="11" max="11" width="13.375" style="3" customWidth="1"/>
    <col min="12" max="16384" width="9" style="3"/>
  </cols>
  <sheetData>
    <row r="1" spans="1:23" ht="16.5" x14ac:dyDescent="0.15">
      <c r="A1" s="4" t="s">
        <v>0</v>
      </c>
      <c r="B1" s="5" t="s">
        <v>1</v>
      </c>
      <c r="C1" s="5"/>
      <c r="D1" s="6"/>
      <c r="E1" s="6"/>
      <c r="F1" s="6"/>
      <c r="G1" s="6"/>
      <c r="H1" s="6"/>
      <c r="I1" s="6"/>
      <c r="J1" s="6"/>
      <c r="K1" s="4"/>
      <c r="L1" s="4"/>
      <c r="M1" s="4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6.5" x14ac:dyDescent="0.15">
      <c r="A2" s="7" t="s">
        <v>2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4"/>
      <c r="L2" s="4"/>
      <c r="M2" s="4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6.5" x14ac:dyDescent="0.15">
      <c r="A3" s="7" t="s">
        <v>4</v>
      </c>
      <c r="B3" s="62" t="s">
        <v>124</v>
      </c>
      <c r="C3" s="5"/>
      <c r="D3" s="6"/>
      <c r="E3" s="6"/>
      <c r="F3" s="6"/>
      <c r="G3" s="6"/>
      <c r="H3" s="6"/>
      <c r="I3" s="6"/>
      <c r="J3" s="22"/>
      <c r="K3" s="4"/>
      <c r="L3" s="4"/>
      <c r="M3" s="4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6.5" x14ac:dyDescent="0.15">
      <c r="A4" s="7" t="s">
        <v>5</v>
      </c>
      <c r="B4" s="62" t="s">
        <v>123</v>
      </c>
      <c r="C4" s="8"/>
      <c r="D4" s="9"/>
      <c r="E4" s="9"/>
      <c r="F4" s="9"/>
      <c r="G4" s="9"/>
      <c r="H4" s="9"/>
      <c r="I4" s="9"/>
      <c r="J4" s="9"/>
      <c r="K4" s="4"/>
      <c r="L4" s="4"/>
      <c r="M4" s="4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15.75" customHeight="1" x14ac:dyDescent="0.15">
      <c r="A5" s="7" t="s">
        <v>6</v>
      </c>
      <c r="B5" s="62" t="s">
        <v>125</v>
      </c>
      <c r="C5" s="5"/>
      <c r="D5" s="6"/>
      <c r="E5" s="6"/>
      <c r="F5" s="6"/>
      <c r="G5" s="6"/>
      <c r="H5" s="6"/>
      <c r="I5" s="6"/>
      <c r="J5" s="6"/>
      <c r="K5" s="4"/>
      <c r="L5" s="4"/>
      <c r="M5" s="4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20.25" customHeight="1" x14ac:dyDescent="0.15">
      <c r="A6" s="7" t="s">
        <v>7</v>
      </c>
      <c r="B6" s="63">
        <v>43349</v>
      </c>
      <c r="C6" s="5"/>
      <c r="D6" s="5"/>
      <c r="E6" s="5"/>
      <c r="F6" s="5"/>
      <c r="G6" s="5"/>
      <c r="H6" s="5"/>
      <c r="I6" s="5"/>
      <c r="J6" s="5"/>
      <c r="K6" s="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5.95" customHeight="1" x14ac:dyDescent="0.15">
      <c r="A7" s="56" t="s">
        <v>8</v>
      </c>
      <c r="B7" s="57"/>
      <c r="C7" s="58"/>
      <c r="D7" s="41" t="s">
        <v>9</v>
      </c>
      <c r="E7" s="41"/>
      <c r="F7" s="41"/>
      <c r="G7" s="41"/>
      <c r="H7" s="41"/>
      <c r="I7" s="41"/>
      <c r="J7" s="24" t="s">
        <v>10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15.95" customHeight="1" x14ac:dyDescent="0.15">
      <c r="A8" s="59"/>
      <c r="B8" s="60"/>
      <c r="C8" s="61"/>
      <c r="D8" s="42" t="s">
        <v>11</v>
      </c>
      <c r="E8" s="42"/>
      <c r="F8" s="42"/>
      <c r="G8" s="42"/>
      <c r="H8" s="43" t="s">
        <v>12</v>
      </c>
      <c r="I8" s="43"/>
      <c r="J8" s="26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15.95" customHeight="1" x14ac:dyDescent="0.15">
      <c r="A9" s="59"/>
      <c r="B9" s="60"/>
      <c r="C9" s="61"/>
      <c r="D9" s="10" t="s">
        <v>13</v>
      </c>
      <c r="E9" s="10" t="s">
        <v>14</v>
      </c>
      <c r="F9" s="10" t="s">
        <v>13</v>
      </c>
      <c r="G9" s="10" t="s">
        <v>14</v>
      </c>
      <c r="H9" s="11" t="s">
        <v>15</v>
      </c>
      <c r="I9" s="11" t="s">
        <v>16</v>
      </c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ht="16.5" x14ac:dyDescent="0.15">
      <c r="A10" s="98" t="s">
        <v>165</v>
      </c>
      <c r="B10" s="98" t="s">
        <v>126</v>
      </c>
      <c r="C10" s="85" t="s">
        <v>127</v>
      </c>
      <c r="D10" s="86">
        <v>120</v>
      </c>
      <c r="E10" s="86" t="s">
        <v>149</v>
      </c>
      <c r="F10" s="84">
        <v>2</v>
      </c>
      <c r="G10" s="84" t="s">
        <v>20</v>
      </c>
      <c r="H10" s="87">
        <v>680</v>
      </c>
      <c r="I10" s="88"/>
      <c r="J10" s="82" t="s">
        <v>157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ht="16.5" x14ac:dyDescent="0.15">
      <c r="A11" s="99"/>
      <c r="B11" s="100"/>
      <c r="C11" s="89" t="s">
        <v>128</v>
      </c>
      <c r="D11" s="90">
        <v>30</v>
      </c>
      <c r="E11" s="90" t="s">
        <v>150</v>
      </c>
      <c r="F11" s="84">
        <v>2</v>
      </c>
      <c r="G11" s="84" t="s">
        <v>20</v>
      </c>
      <c r="H11" s="91">
        <v>680</v>
      </c>
      <c r="I11" s="88"/>
      <c r="J11" s="82" t="s">
        <v>158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ht="16.5" x14ac:dyDescent="0.15">
      <c r="A12" s="99"/>
      <c r="B12" s="98" t="s">
        <v>129</v>
      </c>
      <c r="C12" s="85" t="s">
        <v>130</v>
      </c>
      <c r="D12" s="86">
        <v>267</v>
      </c>
      <c r="E12" s="86" t="s">
        <v>151</v>
      </c>
      <c r="F12" s="84">
        <v>1</v>
      </c>
      <c r="G12" s="84" t="s">
        <v>20</v>
      </c>
      <c r="H12" s="87">
        <v>138</v>
      </c>
      <c r="I12" s="88">
        <f t="shared" ref="I10:I17" si="0">H12*F12*D12</f>
        <v>36846</v>
      </c>
      <c r="J12" s="92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ht="16.5" x14ac:dyDescent="0.15">
      <c r="A13" s="99"/>
      <c r="B13" s="99"/>
      <c r="C13" s="89" t="s">
        <v>131</v>
      </c>
      <c r="D13" s="90">
        <v>27</v>
      </c>
      <c r="E13" s="90" t="s">
        <v>152</v>
      </c>
      <c r="F13" s="84">
        <v>1</v>
      </c>
      <c r="G13" s="84" t="s">
        <v>20</v>
      </c>
      <c r="H13" s="91">
        <v>2588</v>
      </c>
      <c r="I13" s="88">
        <f t="shared" si="0"/>
        <v>69876</v>
      </c>
      <c r="J13" s="93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ht="16.5" x14ac:dyDescent="0.15">
      <c r="A14" s="99"/>
      <c r="B14" s="100"/>
      <c r="C14" s="85" t="s">
        <v>132</v>
      </c>
      <c r="D14" s="86">
        <v>267</v>
      </c>
      <c r="E14" s="86" t="s">
        <v>153</v>
      </c>
      <c r="F14" s="84">
        <v>1</v>
      </c>
      <c r="G14" s="84" t="s">
        <v>20</v>
      </c>
      <c r="H14" s="87">
        <v>150</v>
      </c>
      <c r="I14" s="88">
        <f t="shared" si="0"/>
        <v>40050</v>
      </c>
      <c r="J14" s="93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ht="16.5" x14ac:dyDescent="0.15">
      <c r="A15" s="99"/>
      <c r="B15" s="98" t="s">
        <v>133</v>
      </c>
      <c r="C15" s="85" t="s">
        <v>134</v>
      </c>
      <c r="D15" s="86">
        <v>1</v>
      </c>
      <c r="E15" s="86" t="s">
        <v>155</v>
      </c>
      <c r="F15" s="84">
        <v>1</v>
      </c>
      <c r="G15" s="84" t="s">
        <v>20</v>
      </c>
      <c r="H15" s="87">
        <v>40000</v>
      </c>
      <c r="I15" s="88">
        <f t="shared" si="0"/>
        <v>40000</v>
      </c>
      <c r="J15" s="93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ht="16.5" x14ac:dyDescent="0.15">
      <c r="A16" s="99"/>
      <c r="B16" s="99"/>
      <c r="C16" s="89" t="s">
        <v>135</v>
      </c>
      <c r="D16" s="90">
        <v>1</v>
      </c>
      <c r="E16" s="90" t="s">
        <v>156</v>
      </c>
      <c r="F16" s="84">
        <v>1</v>
      </c>
      <c r="G16" s="84" t="s">
        <v>20</v>
      </c>
      <c r="H16" s="91">
        <v>8000</v>
      </c>
      <c r="I16" s="88">
        <f t="shared" si="0"/>
        <v>8000</v>
      </c>
      <c r="J16" s="93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ht="16.5" x14ac:dyDescent="0.15">
      <c r="A17" s="100"/>
      <c r="B17" s="100"/>
      <c r="C17" s="85" t="s">
        <v>136</v>
      </c>
      <c r="D17" s="86">
        <v>160</v>
      </c>
      <c r="E17" s="86" t="s">
        <v>154</v>
      </c>
      <c r="F17" s="84">
        <v>3</v>
      </c>
      <c r="G17" s="84" t="s">
        <v>20</v>
      </c>
      <c r="H17" s="87">
        <v>68</v>
      </c>
      <c r="I17" s="88">
        <f t="shared" si="0"/>
        <v>32640</v>
      </c>
      <c r="J17" s="93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ht="16.5" x14ac:dyDescent="0.15">
      <c r="A18" s="78" t="s">
        <v>137</v>
      </c>
      <c r="B18" s="45"/>
      <c r="C18" s="46"/>
      <c r="D18" s="17"/>
      <c r="E18" s="17"/>
      <c r="F18" s="17"/>
      <c r="G18" s="17"/>
      <c r="H18" s="18"/>
      <c r="I18" s="32">
        <f>SUM(I10:I17)</f>
        <v>227412</v>
      </c>
      <c r="J18" s="33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ht="16.5" x14ac:dyDescent="0.15">
      <c r="A19" s="101" t="s">
        <v>138</v>
      </c>
      <c r="B19" s="97" t="s">
        <v>139</v>
      </c>
      <c r="C19" s="94" t="s">
        <v>140</v>
      </c>
      <c r="D19" s="84">
        <v>4</v>
      </c>
      <c r="E19" s="83" t="s">
        <v>159</v>
      </c>
      <c r="F19" s="84">
        <v>1</v>
      </c>
      <c r="G19" s="84" t="s">
        <v>20</v>
      </c>
      <c r="H19" s="95">
        <v>800</v>
      </c>
      <c r="I19" s="88">
        <f t="shared" ref="I19" si="1">H19*F19*D19</f>
        <v>3200</v>
      </c>
      <c r="J19" s="31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ht="16.5" x14ac:dyDescent="0.15">
      <c r="A20" s="78" t="s">
        <v>141</v>
      </c>
      <c r="B20" s="45"/>
      <c r="C20" s="46"/>
      <c r="D20" s="17"/>
      <c r="E20" s="17"/>
      <c r="F20" s="17"/>
      <c r="G20" s="17"/>
      <c r="H20" s="18"/>
      <c r="I20" s="32">
        <f>SUM(I19:I19)</f>
        <v>3200</v>
      </c>
      <c r="J20" s="33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ht="14.1" customHeight="1" x14ac:dyDescent="0.15">
      <c r="A21" s="53" t="s">
        <v>17</v>
      </c>
      <c r="B21" s="96" t="s">
        <v>164</v>
      </c>
      <c r="C21" s="12" t="s">
        <v>18</v>
      </c>
      <c r="D21" s="13">
        <v>15</v>
      </c>
      <c r="E21" s="13" t="s">
        <v>19</v>
      </c>
      <c r="F21" s="14">
        <v>1</v>
      </c>
      <c r="G21" s="14" t="s">
        <v>20</v>
      </c>
      <c r="H21" s="15">
        <v>80</v>
      </c>
      <c r="I21" s="28">
        <f t="shared" ref="I21:I39" si="2">H21*F21*D21</f>
        <v>1200</v>
      </c>
      <c r="J21" s="29" t="s">
        <v>21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ht="14.1" customHeight="1" x14ac:dyDescent="0.15">
      <c r="A22" s="53"/>
      <c r="B22" s="64"/>
      <c r="C22" s="12" t="s">
        <v>22</v>
      </c>
      <c r="D22" s="13">
        <v>1</v>
      </c>
      <c r="E22" s="13" t="s">
        <v>23</v>
      </c>
      <c r="F22" s="14">
        <v>1</v>
      </c>
      <c r="G22" s="14" t="s">
        <v>20</v>
      </c>
      <c r="H22" s="15">
        <v>10000</v>
      </c>
      <c r="I22" s="28">
        <f t="shared" si="2"/>
        <v>10000</v>
      </c>
      <c r="J22" s="29" t="s">
        <v>24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ht="14.1" customHeight="1" x14ac:dyDescent="0.15">
      <c r="A23" s="53"/>
      <c r="B23" s="64"/>
      <c r="C23" s="12" t="s">
        <v>25</v>
      </c>
      <c r="D23" s="13">
        <v>1</v>
      </c>
      <c r="E23" s="13" t="s">
        <v>23</v>
      </c>
      <c r="F23" s="14">
        <v>1</v>
      </c>
      <c r="G23" s="14" t="s">
        <v>20</v>
      </c>
      <c r="H23" s="15">
        <v>6000</v>
      </c>
      <c r="I23" s="28">
        <f t="shared" si="2"/>
        <v>6000</v>
      </c>
      <c r="J23" s="29" t="s">
        <v>26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 ht="14.1" customHeight="1" x14ac:dyDescent="0.15">
      <c r="A24" s="53"/>
      <c r="B24" s="65"/>
      <c r="C24" s="12" t="s">
        <v>27</v>
      </c>
      <c r="D24" s="13">
        <v>2</v>
      </c>
      <c r="E24" s="13" t="s">
        <v>28</v>
      </c>
      <c r="F24" s="14">
        <v>1</v>
      </c>
      <c r="G24" s="14" t="s">
        <v>20</v>
      </c>
      <c r="H24" s="15">
        <v>35</v>
      </c>
      <c r="I24" s="28">
        <f t="shared" si="2"/>
        <v>70</v>
      </c>
      <c r="J24" s="29" t="s">
        <v>29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3" ht="14.1" customHeight="1" x14ac:dyDescent="0.15">
      <c r="A25" s="53"/>
      <c r="B25" s="65"/>
      <c r="C25" s="12" t="s">
        <v>30</v>
      </c>
      <c r="D25" s="13">
        <v>4</v>
      </c>
      <c r="E25" s="13" t="s">
        <v>23</v>
      </c>
      <c r="F25" s="14">
        <v>1</v>
      </c>
      <c r="G25" s="14" t="s">
        <v>20</v>
      </c>
      <c r="H25" s="15">
        <v>20</v>
      </c>
      <c r="I25" s="28">
        <f t="shared" si="2"/>
        <v>80</v>
      </c>
      <c r="J25" s="31" t="s">
        <v>31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3" ht="14.1" customHeight="1" x14ac:dyDescent="0.15">
      <c r="A26" s="53"/>
      <c r="B26" s="65"/>
      <c r="C26" s="12" t="s">
        <v>32</v>
      </c>
      <c r="D26" s="13">
        <v>1</v>
      </c>
      <c r="E26" s="13" t="s">
        <v>33</v>
      </c>
      <c r="F26" s="14">
        <v>1</v>
      </c>
      <c r="G26" s="14" t="s">
        <v>20</v>
      </c>
      <c r="H26" s="15">
        <v>30</v>
      </c>
      <c r="I26" s="28">
        <f t="shared" si="2"/>
        <v>30</v>
      </c>
      <c r="J26" s="29" t="s">
        <v>34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3" ht="16.5" x14ac:dyDescent="0.15">
      <c r="A27" s="53"/>
      <c r="B27" s="66" t="s">
        <v>35</v>
      </c>
      <c r="C27" s="12" t="s">
        <v>36</v>
      </c>
      <c r="D27" s="13">
        <v>36</v>
      </c>
      <c r="E27" s="16" t="s">
        <v>37</v>
      </c>
      <c r="F27" s="14">
        <v>1</v>
      </c>
      <c r="G27" s="14" t="s">
        <v>20</v>
      </c>
      <c r="H27" s="15">
        <v>240</v>
      </c>
      <c r="I27" s="28">
        <f t="shared" si="2"/>
        <v>8640</v>
      </c>
      <c r="J27" s="29" t="s">
        <v>38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ht="16.5" x14ac:dyDescent="0.15">
      <c r="A28" s="53"/>
      <c r="B28" s="67"/>
      <c r="C28" s="12" t="s">
        <v>39</v>
      </c>
      <c r="D28" s="13">
        <v>2</v>
      </c>
      <c r="E28" s="16" t="s">
        <v>23</v>
      </c>
      <c r="F28" s="14">
        <v>1</v>
      </c>
      <c r="G28" s="14" t="s">
        <v>20</v>
      </c>
      <c r="H28" s="15">
        <v>2200</v>
      </c>
      <c r="I28" s="28">
        <f t="shared" si="2"/>
        <v>4400</v>
      </c>
      <c r="J28" s="29" t="s">
        <v>40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ht="16.5" x14ac:dyDescent="0.15">
      <c r="A29" s="53"/>
      <c r="B29" s="67"/>
      <c r="C29" s="12" t="s">
        <v>41</v>
      </c>
      <c r="D29" s="13">
        <v>2</v>
      </c>
      <c r="E29" s="16" t="s">
        <v>23</v>
      </c>
      <c r="F29" s="14">
        <v>1</v>
      </c>
      <c r="G29" s="14" t="s">
        <v>20</v>
      </c>
      <c r="H29" s="15">
        <v>6500</v>
      </c>
      <c r="I29" s="28">
        <f t="shared" si="2"/>
        <v>13000</v>
      </c>
      <c r="J29" s="29" t="s">
        <v>42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ht="14.1" customHeight="1" x14ac:dyDescent="0.15">
      <c r="A30" s="53"/>
      <c r="B30" s="67"/>
      <c r="C30" s="12" t="s">
        <v>27</v>
      </c>
      <c r="D30" s="13">
        <v>17</v>
      </c>
      <c r="E30" s="13" t="s">
        <v>28</v>
      </c>
      <c r="F30" s="14">
        <v>1</v>
      </c>
      <c r="G30" s="14" t="s">
        <v>20</v>
      </c>
      <c r="H30" s="15">
        <v>35</v>
      </c>
      <c r="I30" s="28">
        <f t="shared" si="2"/>
        <v>595</v>
      </c>
      <c r="J30" s="29" t="s">
        <v>43</v>
      </c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6.5" x14ac:dyDescent="0.15">
      <c r="A31" s="53"/>
      <c r="B31" s="67"/>
      <c r="C31" s="12" t="s">
        <v>44</v>
      </c>
      <c r="D31" s="13">
        <v>1</v>
      </c>
      <c r="E31" s="16" t="s">
        <v>23</v>
      </c>
      <c r="F31" s="14">
        <v>1</v>
      </c>
      <c r="G31" s="14" t="s">
        <v>20</v>
      </c>
      <c r="H31" s="15">
        <v>5040</v>
      </c>
      <c r="I31" s="28">
        <f t="shared" si="2"/>
        <v>5040</v>
      </c>
      <c r="J31" s="29" t="s">
        <v>45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ht="16.5" x14ac:dyDescent="0.15">
      <c r="A32" s="53"/>
      <c r="B32" s="67"/>
      <c r="C32" s="12" t="s">
        <v>46</v>
      </c>
      <c r="D32" s="13">
        <v>1</v>
      </c>
      <c r="E32" s="16" t="s">
        <v>23</v>
      </c>
      <c r="F32" s="14">
        <v>1</v>
      </c>
      <c r="G32" s="14" t="s">
        <v>20</v>
      </c>
      <c r="H32" s="15">
        <v>7000</v>
      </c>
      <c r="I32" s="28">
        <f t="shared" si="2"/>
        <v>7000</v>
      </c>
      <c r="J32" s="29" t="s">
        <v>47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ht="16.5" x14ac:dyDescent="0.15">
      <c r="A33" s="53"/>
      <c r="B33" s="67"/>
      <c r="C33" s="12" t="s">
        <v>48</v>
      </c>
      <c r="D33" s="13">
        <v>1</v>
      </c>
      <c r="E33" s="16" t="s">
        <v>23</v>
      </c>
      <c r="F33" s="14">
        <v>1</v>
      </c>
      <c r="G33" s="14" t="s">
        <v>20</v>
      </c>
      <c r="H33" s="15">
        <v>2500</v>
      </c>
      <c r="I33" s="28">
        <f t="shared" si="2"/>
        <v>2500</v>
      </c>
      <c r="J33" s="29" t="s">
        <v>49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ht="16.5" x14ac:dyDescent="0.15">
      <c r="A34" s="53"/>
      <c r="B34" s="67"/>
      <c r="C34" s="12" t="s">
        <v>50</v>
      </c>
      <c r="D34" s="13">
        <v>2</v>
      </c>
      <c r="E34" s="16" t="s">
        <v>23</v>
      </c>
      <c r="F34" s="14">
        <v>1</v>
      </c>
      <c r="G34" s="14" t="s">
        <v>20</v>
      </c>
      <c r="H34" s="15">
        <v>2000</v>
      </c>
      <c r="I34" s="28">
        <f t="shared" si="2"/>
        <v>4000</v>
      </c>
      <c r="J34" s="29" t="s">
        <v>51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ht="16.5" x14ac:dyDescent="0.15">
      <c r="A35" s="53"/>
      <c r="B35" s="67"/>
      <c r="C35" s="12" t="s">
        <v>27</v>
      </c>
      <c r="D35" s="13">
        <v>24</v>
      </c>
      <c r="E35" s="16" t="s">
        <v>28</v>
      </c>
      <c r="F35" s="14">
        <v>1</v>
      </c>
      <c r="G35" s="14" t="s">
        <v>20</v>
      </c>
      <c r="H35" s="15">
        <v>35</v>
      </c>
      <c r="I35" s="28">
        <f t="shared" si="2"/>
        <v>840</v>
      </c>
      <c r="J35" s="29" t="s">
        <v>52</v>
      </c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s="1" customFormat="1" ht="16.5" x14ac:dyDescent="0.15">
      <c r="A36" s="53"/>
      <c r="B36" s="67"/>
      <c r="C36" s="12" t="s">
        <v>53</v>
      </c>
      <c r="D36" s="13">
        <v>150</v>
      </c>
      <c r="E36" s="16" t="s">
        <v>19</v>
      </c>
      <c r="F36" s="14">
        <v>1</v>
      </c>
      <c r="G36" s="14" t="s">
        <v>20</v>
      </c>
      <c r="H36" s="15">
        <v>20</v>
      </c>
      <c r="I36" s="28">
        <f t="shared" si="2"/>
        <v>3000</v>
      </c>
      <c r="J36" s="29" t="s">
        <v>54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ht="16.5" x14ac:dyDescent="0.15">
      <c r="A37" s="54"/>
      <c r="B37" s="67"/>
      <c r="C37" s="12" t="s">
        <v>55</v>
      </c>
      <c r="D37" s="13">
        <v>1</v>
      </c>
      <c r="E37" s="13" t="s">
        <v>23</v>
      </c>
      <c r="F37" s="14">
        <v>1</v>
      </c>
      <c r="G37" s="14" t="s">
        <v>20</v>
      </c>
      <c r="H37" s="15">
        <v>3000</v>
      </c>
      <c r="I37" s="28">
        <f t="shared" si="2"/>
        <v>3000</v>
      </c>
      <c r="J37" s="29" t="s">
        <v>56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ht="16.5" x14ac:dyDescent="0.15">
      <c r="A38" s="54"/>
      <c r="B38" s="67"/>
      <c r="C38" s="12" t="s">
        <v>57</v>
      </c>
      <c r="D38" s="13">
        <v>20</v>
      </c>
      <c r="E38" s="16" t="s">
        <v>58</v>
      </c>
      <c r="F38" s="14">
        <v>1</v>
      </c>
      <c r="G38" s="14" t="s">
        <v>20</v>
      </c>
      <c r="H38" s="15">
        <v>10</v>
      </c>
      <c r="I38" s="28">
        <f t="shared" si="2"/>
        <v>200</v>
      </c>
      <c r="J38" s="29" t="s">
        <v>59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spans="1:23" ht="16.5" x14ac:dyDescent="0.15">
      <c r="A39" s="55"/>
      <c r="B39" s="68"/>
      <c r="C39" s="12" t="s">
        <v>60</v>
      </c>
      <c r="D39" s="13">
        <v>3</v>
      </c>
      <c r="E39" s="16" t="s">
        <v>33</v>
      </c>
      <c r="F39" s="14">
        <v>1</v>
      </c>
      <c r="G39" s="14" t="s">
        <v>20</v>
      </c>
      <c r="H39" s="15">
        <v>1200</v>
      </c>
      <c r="I39" s="28">
        <f t="shared" si="2"/>
        <v>3600</v>
      </c>
      <c r="J39" s="29" t="s">
        <v>61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ht="16.5" x14ac:dyDescent="0.15">
      <c r="A40" s="44" t="s">
        <v>62</v>
      </c>
      <c r="B40" s="45"/>
      <c r="C40" s="46"/>
      <c r="D40" s="17"/>
      <c r="E40" s="17"/>
      <c r="F40" s="17"/>
      <c r="G40" s="17"/>
      <c r="H40" s="18"/>
      <c r="I40" s="32">
        <f>SUM(I21:I39)</f>
        <v>73195</v>
      </c>
      <c r="J40" s="33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3" ht="16.5" x14ac:dyDescent="0.15">
      <c r="A41" s="71" t="s">
        <v>63</v>
      </c>
      <c r="B41" s="72"/>
      <c r="C41" s="19" t="s">
        <v>64</v>
      </c>
      <c r="D41" s="14">
        <v>270</v>
      </c>
      <c r="E41" s="16" t="s">
        <v>33</v>
      </c>
      <c r="F41" s="14">
        <v>1</v>
      </c>
      <c r="G41" s="14" t="s">
        <v>20</v>
      </c>
      <c r="H41" s="15">
        <v>20</v>
      </c>
      <c r="I41" s="28">
        <f t="shared" ref="I41:I52" si="3">H41*F41*D41</f>
        <v>5400</v>
      </c>
      <c r="J41" s="31" t="s">
        <v>31</v>
      </c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ht="16.5" x14ac:dyDescent="0.15">
      <c r="A42" s="73"/>
      <c r="B42" s="74"/>
      <c r="C42" s="19" t="s">
        <v>65</v>
      </c>
      <c r="D42" s="14">
        <v>27</v>
      </c>
      <c r="E42" s="16" t="s">
        <v>33</v>
      </c>
      <c r="F42" s="14">
        <v>1</v>
      </c>
      <c r="G42" s="14" t="s">
        <v>20</v>
      </c>
      <c r="H42" s="15">
        <v>20</v>
      </c>
      <c r="I42" s="28">
        <f t="shared" si="3"/>
        <v>540</v>
      </c>
      <c r="J42" s="31" t="s">
        <v>66</v>
      </c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ht="16.5" x14ac:dyDescent="0.15">
      <c r="A43" s="73"/>
      <c r="B43" s="74"/>
      <c r="C43" s="12" t="s">
        <v>67</v>
      </c>
      <c r="D43" s="12">
        <v>280</v>
      </c>
      <c r="E43" s="16" t="s">
        <v>58</v>
      </c>
      <c r="F43" s="14">
        <v>1</v>
      </c>
      <c r="G43" s="14" t="s">
        <v>20</v>
      </c>
      <c r="H43" s="15">
        <v>0.5</v>
      </c>
      <c r="I43" s="28">
        <f t="shared" si="3"/>
        <v>140</v>
      </c>
      <c r="J43" s="34" t="s">
        <v>68</v>
      </c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ht="16.5" x14ac:dyDescent="0.15">
      <c r="A44" s="73"/>
      <c r="B44" s="74"/>
      <c r="C44" s="12" t="s">
        <v>69</v>
      </c>
      <c r="D44" s="12">
        <v>8</v>
      </c>
      <c r="E44" s="16" t="s">
        <v>33</v>
      </c>
      <c r="F44" s="14">
        <v>1</v>
      </c>
      <c r="G44" s="14" t="s">
        <v>20</v>
      </c>
      <c r="H44" s="15">
        <v>40</v>
      </c>
      <c r="I44" s="28">
        <f t="shared" si="3"/>
        <v>320</v>
      </c>
      <c r="J44" s="35" t="s">
        <v>70</v>
      </c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ht="16.5" x14ac:dyDescent="0.15">
      <c r="A45" s="73"/>
      <c r="B45" s="74"/>
      <c r="C45" s="12" t="s">
        <v>71</v>
      </c>
      <c r="D45" s="12">
        <v>20</v>
      </c>
      <c r="E45" s="16" t="s">
        <v>58</v>
      </c>
      <c r="F45" s="14">
        <v>1</v>
      </c>
      <c r="G45" s="14" t="s">
        <v>20</v>
      </c>
      <c r="H45" s="15">
        <v>2</v>
      </c>
      <c r="I45" s="28">
        <f t="shared" si="3"/>
        <v>40</v>
      </c>
      <c r="J45" s="35" t="s">
        <v>72</v>
      </c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ht="16.5" x14ac:dyDescent="0.15">
      <c r="A46" s="73"/>
      <c r="B46" s="74"/>
      <c r="C46" s="12" t="s">
        <v>73</v>
      </c>
      <c r="D46" s="12">
        <v>6</v>
      </c>
      <c r="E46" s="16" t="s">
        <v>58</v>
      </c>
      <c r="F46" s="14">
        <v>1</v>
      </c>
      <c r="G46" s="14" t="s">
        <v>20</v>
      </c>
      <c r="H46" s="15">
        <v>50</v>
      </c>
      <c r="I46" s="28">
        <f t="shared" si="3"/>
        <v>300</v>
      </c>
      <c r="J46" s="35" t="s">
        <v>74</v>
      </c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ht="16.5" x14ac:dyDescent="0.15">
      <c r="A47" s="73"/>
      <c r="B47" s="74"/>
      <c r="C47" s="12" t="s">
        <v>75</v>
      </c>
      <c r="D47" s="12">
        <v>280</v>
      </c>
      <c r="E47" s="16" t="s">
        <v>58</v>
      </c>
      <c r="F47" s="14">
        <v>1</v>
      </c>
      <c r="G47" s="14" t="s">
        <v>20</v>
      </c>
      <c r="H47" s="15">
        <v>1.5</v>
      </c>
      <c r="I47" s="28">
        <f t="shared" si="3"/>
        <v>420</v>
      </c>
      <c r="J47" s="35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16.5" x14ac:dyDescent="0.15">
      <c r="A48" s="73"/>
      <c r="B48" s="74"/>
      <c r="C48" s="12" t="s">
        <v>76</v>
      </c>
      <c r="D48" s="12">
        <v>12</v>
      </c>
      <c r="E48" s="16" t="s">
        <v>33</v>
      </c>
      <c r="F48" s="14">
        <v>1</v>
      </c>
      <c r="G48" s="14" t="s">
        <v>20</v>
      </c>
      <c r="H48" s="15">
        <v>50</v>
      </c>
      <c r="I48" s="28">
        <f t="shared" si="3"/>
        <v>600</v>
      </c>
      <c r="J48" s="35" t="s">
        <v>77</v>
      </c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ht="16.5" x14ac:dyDescent="0.15">
      <c r="A49" s="73"/>
      <c r="B49" s="74"/>
      <c r="C49" s="12" t="s">
        <v>78</v>
      </c>
      <c r="D49" s="12">
        <v>280</v>
      </c>
      <c r="E49" s="16" t="s">
        <v>33</v>
      </c>
      <c r="F49" s="14">
        <v>1</v>
      </c>
      <c r="G49" s="14" t="s">
        <v>20</v>
      </c>
      <c r="H49" s="15">
        <v>3</v>
      </c>
      <c r="I49" s="28">
        <f t="shared" si="3"/>
        <v>840</v>
      </c>
      <c r="J49" s="35" t="s">
        <v>79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s="1" customFormat="1" ht="16.5" x14ac:dyDescent="0.15">
      <c r="A50" s="73"/>
      <c r="B50" s="74"/>
      <c r="C50" s="12" t="s">
        <v>80</v>
      </c>
      <c r="D50" s="13">
        <v>270</v>
      </c>
      <c r="E50" s="13" t="s">
        <v>33</v>
      </c>
      <c r="F50" s="14">
        <v>1</v>
      </c>
      <c r="G50" s="14" t="s">
        <v>20</v>
      </c>
      <c r="H50" s="15">
        <v>8</v>
      </c>
      <c r="I50" s="28">
        <f t="shared" si="3"/>
        <v>2160</v>
      </c>
      <c r="J50" s="29" t="s">
        <v>81</v>
      </c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s="1" customFormat="1" ht="16.5" x14ac:dyDescent="0.15">
      <c r="A51" s="73"/>
      <c r="B51" s="74"/>
      <c r="C51" s="12" t="s">
        <v>82</v>
      </c>
      <c r="D51" s="14">
        <v>270</v>
      </c>
      <c r="E51" s="16" t="s">
        <v>33</v>
      </c>
      <c r="F51" s="14">
        <v>1</v>
      </c>
      <c r="G51" s="14" t="s">
        <v>20</v>
      </c>
      <c r="H51" s="15">
        <v>80</v>
      </c>
      <c r="I51" s="28">
        <f t="shared" si="3"/>
        <v>21600</v>
      </c>
      <c r="J51" s="29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ht="16.5" x14ac:dyDescent="0.15">
      <c r="A52" s="75"/>
      <c r="B52" s="76"/>
      <c r="C52" s="12" t="s">
        <v>83</v>
      </c>
      <c r="D52" s="13">
        <v>1</v>
      </c>
      <c r="E52" s="16" t="s">
        <v>20</v>
      </c>
      <c r="F52" s="14">
        <v>1</v>
      </c>
      <c r="G52" s="14" t="s">
        <v>20</v>
      </c>
      <c r="H52" s="15">
        <v>2500</v>
      </c>
      <c r="I52" s="28">
        <f t="shared" si="3"/>
        <v>2500</v>
      </c>
      <c r="J52" s="29" t="s">
        <v>84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ht="16.5" x14ac:dyDescent="0.15">
      <c r="A53" s="44" t="s">
        <v>85</v>
      </c>
      <c r="B53" s="45"/>
      <c r="C53" s="46"/>
      <c r="D53" s="17"/>
      <c r="E53" s="17"/>
      <c r="F53" s="17"/>
      <c r="G53" s="17"/>
      <c r="H53" s="18"/>
      <c r="I53" s="32">
        <f>SUM(I41:I52)</f>
        <v>34860</v>
      </c>
      <c r="J53" s="33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ht="16.5" x14ac:dyDescent="0.15">
      <c r="A54" s="71" t="s">
        <v>86</v>
      </c>
      <c r="B54" s="72"/>
      <c r="C54" s="20" t="s">
        <v>87</v>
      </c>
      <c r="D54" s="13">
        <v>1</v>
      </c>
      <c r="E54" s="13" t="s">
        <v>23</v>
      </c>
      <c r="F54" s="14">
        <v>1</v>
      </c>
      <c r="G54" s="14" t="s">
        <v>20</v>
      </c>
      <c r="H54" s="15">
        <v>5000</v>
      </c>
      <c r="I54" s="28">
        <f>H54*F54*D54</f>
        <v>5000</v>
      </c>
      <c r="J54" s="29" t="s">
        <v>88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ht="16.5" x14ac:dyDescent="0.15">
      <c r="A55" s="73"/>
      <c r="B55" s="74"/>
      <c r="C55" s="20" t="s">
        <v>89</v>
      </c>
      <c r="D55" s="13">
        <v>6</v>
      </c>
      <c r="E55" s="13" t="s">
        <v>33</v>
      </c>
      <c r="F55" s="14">
        <v>1</v>
      </c>
      <c r="G55" s="14" t="s">
        <v>20</v>
      </c>
      <c r="H55" s="15">
        <v>200</v>
      </c>
      <c r="I55" s="28">
        <f t="shared" ref="I55:I63" si="4">H55*F55*D55</f>
        <v>1200</v>
      </c>
      <c r="J55" s="29" t="s">
        <v>90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ht="16.5" x14ac:dyDescent="0.15">
      <c r="A56" s="73"/>
      <c r="B56" s="74"/>
      <c r="C56" s="20" t="s">
        <v>91</v>
      </c>
      <c r="D56" s="13">
        <v>1</v>
      </c>
      <c r="E56" s="13" t="s">
        <v>33</v>
      </c>
      <c r="F56" s="14">
        <v>1</v>
      </c>
      <c r="G56" s="14" t="s">
        <v>20</v>
      </c>
      <c r="H56" s="15">
        <v>200</v>
      </c>
      <c r="I56" s="28">
        <f t="shared" si="4"/>
        <v>200</v>
      </c>
      <c r="J56" s="29" t="s">
        <v>92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ht="16.5" x14ac:dyDescent="0.15">
      <c r="A57" s="73"/>
      <c r="B57" s="74"/>
      <c r="C57" s="20" t="s">
        <v>93</v>
      </c>
      <c r="D57" s="13">
        <v>20</v>
      </c>
      <c r="E57" s="13" t="s">
        <v>33</v>
      </c>
      <c r="F57" s="14">
        <v>1</v>
      </c>
      <c r="G57" s="14" t="s">
        <v>20</v>
      </c>
      <c r="H57" s="15">
        <v>50</v>
      </c>
      <c r="I57" s="28">
        <f t="shared" si="4"/>
        <v>1000</v>
      </c>
      <c r="J57" s="29" t="s">
        <v>94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 ht="16.5" x14ac:dyDescent="0.15">
      <c r="A58" s="73"/>
      <c r="B58" s="74"/>
      <c r="C58" s="20" t="s">
        <v>95</v>
      </c>
      <c r="D58" s="13">
        <v>20</v>
      </c>
      <c r="E58" s="13" t="s">
        <v>33</v>
      </c>
      <c r="F58" s="14">
        <v>1</v>
      </c>
      <c r="G58" s="14" t="s">
        <v>20</v>
      </c>
      <c r="H58" s="15">
        <v>100</v>
      </c>
      <c r="I58" s="28">
        <f t="shared" si="4"/>
        <v>2000</v>
      </c>
      <c r="J58" s="29" t="s">
        <v>96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ht="16.5" x14ac:dyDescent="0.15">
      <c r="A59" s="73"/>
      <c r="B59" s="74"/>
      <c r="C59" s="20" t="s">
        <v>97</v>
      </c>
      <c r="D59" s="13">
        <v>2</v>
      </c>
      <c r="E59" s="13" t="s">
        <v>23</v>
      </c>
      <c r="F59" s="14">
        <v>1</v>
      </c>
      <c r="G59" s="14" t="s">
        <v>20</v>
      </c>
      <c r="H59" s="15">
        <v>1000</v>
      </c>
      <c r="I59" s="28">
        <f t="shared" si="4"/>
        <v>2000</v>
      </c>
      <c r="J59" s="29" t="s">
        <v>98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23" ht="16.5" x14ac:dyDescent="0.15">
      <c r="A60" s="73"/>
      <c r="B60" s="74"/>
      <c r="C60" s="20" t="s">
        <v>99</v>
      </c>
      <c r="D60" s="13">
        <v>1</v>
      </c>
      <c r="E60" s="13" t="s">
        <v>23</v>
      </c>
      <c r="F60" s="14">
        <v>1</v>
      </c>
      <c r="G60" s="14" t="s">
        <v>20</v>
      </c>
      <c r="H60" s="15">
        <v>800</v>
      </c>
      <c r="I60" s="28">
        <f t="shared" si="4"/>
        <v>800</v>
      </c>
      <c r="J60" s="29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 ht="16.5" x14ac:dyDescent="0.15">
      <c r="A61" s="73"/>
      <c r="B61" s="74"/>
      <c r="C61" s="20" t="s">
        <v>100</v>
      </c>
      <c r="D61" s="13">
        <v>1</v>
      </c>
      <c r="E61" s="13" t="s">
        <v>23</v>
      </c>
      <c r="F61" s="14">
        <v>1</v>
      </c>
      <c r="G61" s="14" t="s">
        <v>20</v>
      </c>
      <c r="H61" s="15">
        <v>2000</v>
      </c>
      <c r="I61" s="28">
        <f t="shared" si="4"/>
        <v>2000</v>
      </c>
      <c r="J61" s="29" t="s">
        <v>101</v>
      </c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 s="2" customFormat="1" ht="17.100000000000001" customHeight="1" x14ac:dyDescent="0.15">
      <c r="A62" s="73"/>
      <c r="B62" s="74"/>
      <c r="C62" s="12" t="s">
        <v>102</v>
      </c>
      <c r="D62" s="13">
        <v>2</v>
      </c>
      <c r="E62" s="13" t="s">
        <v>20</v>
      </c>
      <c r="F62" s="14">
        <v>1</v>
      </c>
      <c r="G62" s="14" t="s">
        <v>20</v>
      </c>
      <c r="H62" s="15">
        <v>3000</v>
      </c>
      <c r="I62" s="28">
        <f t="shared" si="4"/>
        <v>6000</v>
      </c>
      <c r="J62" s="29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23" s="2" customFormat="1" ht="16.5" x14ac:dyDescent="0.15">
      <c r="A63" s="75"/>
      <c r="B63" s="76"/>
      <c r="C63" s="12" t="s">
        <v>103</v>
      </c>
      <c r="D63" s="13">
        <v>2</v>
      </c>
      <c r="E63" s="13" t="s">
        <v>20</v>
      </c>
      <c r="F63" s="14">
        <v>1</v>
      </c>
      <c r="G63" s="14" t="s">
        <v>20</v>
      </c>
      <c r="H63" s="15">
        <v>1200</v>
      </c>
      <c r="I63" s="28">
        <f t="shared" si="4"/>
        <v>2400</v>
      </c>
      <c r="J63" s="29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3" ht="16.5" x14ac:dyDescent="0.15">
      <c r="A64" s="44" t="s">
        <v>104</v>
      </c>
      <c r="B64" s="45"/>
      <c r="C64" s="46"/>
      <c r="D64" s="17"/>
      <c r="E64" s="17"/>
      <c r="F64" s="17"/>
      <c r="G64" s="17"/>
      <c r="H64" s="18"/>
      <c r="I64" s="32">
        <f>SUM(I54:I63)</f>
        <v>22600</v>
      </c>
      <c r="J64" s="3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 ht="16.5" x14ac:dyDescent="0.15">
      <c r="A65" s="71" t="s">
        <v>105</v>
      </c>
      <c r="B65" s="72"/>
      <c r="C65" s="12" t="s">
        <v>106</v>
      </c>
      <c r="D65" s="14">
        <v>1</v>
      </c>
      <c r="E65" s="14" t="s">
        <v>107</v>
      </c>
      <c r="F65" s="14">
        <v>1</v>
      </c>
      <c r="G65" s="14" t="s">
        <v>108</v>
      </c>
      <c r="H65" s="15">
        <v>1500</v>
      </c>
      <c r="I65" s="28">
        <f>F65*H65*D65</f>
        <v>1500</v>
      </c>
      <c r="J65" s="36" t="s">
        <v>109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 ht="16.5" x14ac:dyDescent="0.15">
      <c r="A66" s="73"/>
      <c r="B66" s="74"/>
      <c r="C66" s="12" t="s">
        <v>110</v>
      </c>
      <c r="D66" s="14">
        <v>1</v>
      </c>
      <c r="E66" s="14" t="s">
        <v>107</v>
      </c>
      <c r="F66" s="14">
        <v>1</v>
      </c>
      <c r="G66" s="14" t="s">
        <v>108</v>
      </c>
      <c r="H66" s="15">
        <v>1500</v>
      </c>
      <c r="I66" s="28">
        <f t="shared" ref="I66:I68" si="5">F66*H66*D66</f>
        <v>1500</v>
      </c>
      <c r="J66" s="36" t="s">
        <v>111</v>
      </c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 ht="16.5" x14ac:dyDescent="0.15">
      <c r="A67" s="73"/>
      <c r="B67" s="74"/>
      <c r="C67" s="12" t="s">
        <v>112</v>
      </c>
      <c r="D67" s="14">
        <v>1</v>
      </c>
      <c r="E67" s="14" t="s">
        <v>107</v>
      </c>
      <c r="F67" s="14">
        <v>1</v>
      </c>
      <c r="G67" s="14" t="s">
        <v>108</v>
      </c>
      <c r="H67" s="15">
        <v>2500</v>
      </c>
      <c r="I67" s="28">
        <f t="shared" si="5"/>
        <v>2500</v>
      </c>
      <c r="J67" s="36" t="s">
        <v>111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 ht="16.5" x14ac:dyDescent="0.15">
      <c r="A68" s="75"/>
      <c r="B68" s="76"/>
      <c r="C68" s="12" t="s">
        <v>113</v>
      </c>
      <c r="D68" s="14">
        <v>1</v>
      </c>
      <c r="E68" s="14" t="s">
        <v>20</v>
      </c>
      <c r="F68" s="14">
        <v>1</v>
      </c>
      <c r="G68" s="14" t="s">
        <v>20</v>
      </c>
      <c r="H68" s="15">
        <v>10000</v>
      </c>
      <c r="I68" s="28">
        <f t="shared" si="5"/>
        <v>10000</v>
      </c>
      <c r="J68" s="36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 ht="16.5" x14ac:dyDescent="0.15">
      <c r="A69" s="44" t="s">
        <v>114</v>
      </c>
      <c r="B69" s="45"/>
      <c r="C69" s="46"/>
      <c r="D69" s="17"/>
      <c r="E69" s="17"/>
      <c r="F69" s="17"/>
      <c r="G69" s="17"/>
      <c r="H69" s="18"/>
      <c r="I69" s="32">
        <f>SUM(I65:I68)</f>
        <v>15500</v>
      </c>
      <c r="J69" s="3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 ht="16.5" x14ac:dyDescent="0.15">
      <c r="A70" s="69" t="s">
        <v>115</v>
      </c>
      <c r="B70" s="70"/>
      <c r="C70" s="12" t="s">
        <v>116</v>
      </c>
      <c r="D70" s="14">
        <v>1</v>
      </c>
      <c r="E70" s="14" t="s">
        <v>20</v>
      </c>
      <c r="F70" s="14">
        <v>1</v>
      </c>
      <c r="G70" s="14" t="s">
        <v>20</v>
      </c>
      <c r="H70" s="15">
        <v>30000</v>
      </c>
      <c r="I70" s="28">
        <f>D70*F70*H70</f>
        <v>30000</v>
      </c>
      <c r="J70" s="36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 ht="16.5" x14ac:dyDescent="0.15">
      <c r="A71" s="44" t="s">
        <v>117</v>
      </c>
      <c r="B71" s="45"/>
      <c r="C71" s="46"/>
      <c r="D71" s="17"/>
      <c r="E71" s="17"/>
      <c r="F71" s="17"/>
      <c r="G71" s="17"/>
      <c r="H71" s="18"/>
      <c r="I71" s="32">
        <f>SUM(I70)</f>
        <v>30000</v>
      </c>
      <c r="J71" s="3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spans="1:23" ht="16.5" x14ac:dyDescent="0.15">
      <c r="A72" s="102" t="s">
        <v>142</v>
      </c>
      <c r="B72" s="102" t="s">
        <v>143</v>
      </c>
      <c r="C72" s="77" t="s">
        <v>144</v>
      </c>
      <c r="D72" s="79">
        <v>4</v>
      </c>
      <c r="E72" s="79" t="s">
        <v>151</v>
      </c>
      <c r="F72" s="81">
        <v>4</v>
      </c>
      <c r="G72" s="84" t="s">
        <v>161</v>
      </c>
      <c r="H72" s="80">
        <v>500</v>
      </c>
      <c r="I72" s="28">
        <f t="shared" ref="I72:I75" si="6">H72*F72*D72</f>
        <v>8000</v>
      </c>
      <c r="J72" s="31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3" ht="16.5" x14ac:dyDescent="0.15">
      <c r="A73" s="103"/>
      <c r="B73" s="103"/>
      <c r="C73" s="77" t="s">
        <v>145</v>
      </c>
      <c r="D73" s="79">
        <v>4</v>
      </c>
      <c r="E73" s="79" t="s">
        <v>151</v>
      </c>
      <c r="F73" s="81">
        <v>2</v>
      </c>
      <c r="G73" s="14" t="s">
        <v>20</v>
      </c>
      <c r="H73" s="80">
        <v>1000</v>
      </c>
      <c r="I73" s="28">
        <f t="shared" si="6"/>
        <v>8000</v>
      </c>
      <c r="J73" s="31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</row>
    <row r="74" spans="1:23" ht="16.5" x14ac:dyDescent="0.15">
      <c r="A74" s="103"/>
      <c r="B74" s="103"/>
      <c r="C74" s="77" t="s">
        <v>146</v>
      </c>
      <c r="D74" s="79">
        <v>2</v>
      </c>
      <c r="E74" s="79" t="s">
        <v>150</v>
      </c>
      <c r="F74" s="81">
        <v>4</v>
      </c>
      <c r="G74" s="84" t="s">
        <v>162</v>
      </c>
      <c r="H74" s="80">
        <v>500</v>
      </c>
      <c r="I74" s="28">
        <f t="shared" si="6"/>
        <v>4000</v>
      </c>
      <c r="J74" s="34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spans="1:23" ht="16.5" x14ac:dyDescent="0.15">
      <c r="A75" s="103"/>
      <c r="B75" s="104"/>
      <c r="C75" s="77" t="s">
        <v>147</v>
      </c>
      <c r="D75" s="79">
        <v>4</v>
      </c>
      <c r="E75" s="79" t="s">
        <v>160</v>
      </c>
      <c r="F75" s="81">
        <v>4</v>
      </c>
      <c r="G75" s="84" t="s">
        <v>163</v>
      </c>
      <c r="H75" s="80">
        <v>100</v>
      </c>
      <c r="I75" s="28">
        <f t="shared" si="6"/>
        <v>1600</v>
      </c>
      <c r="J75" s="35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:23" ht="16.5" x14ac:dyDescent="0.15">
      <c r="A76" s="78" t="s">
        <v>148</v>
      </c>
      <c r="B76" s="45"/>
      <c r="C76" s="46"/>
      <c r="D76" s="17"/>
      <c r="E76" s="17"/>
      <c r="F76" s="17"/>
      <c r="G76" s="17"/>
      <c r="H76" s="18"/>
      <c r="I76" s="32">
        <f>SUM(I72:I75)</f>
        <v>21600</v>
      </c>
      <c r="J76" s="3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</row>
    <row r="77" spans="1:23" ht="16.5" x14ac:dyDescent="0.15">
      <c r="A77" s="47" t="s">
        <v>118</v>
      </c>
      <c r="B77" s="48"/>
      <c r="C77" s="48"/>
      <c r="D77" s="48"/>
      <c r="E77" s="48"/>
      <c r="F77" s="48"/>
      <c r="G77" s="48"/>
      <c r="H77" s="49"/>
      <c r="I77" s="37">
        <f>I18+I20+I40+I53+I64+I69+I71+I76</f>
        <v>428367</v>
      </c>
      <c r="J77" s="38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</row>
    <row r="78" spans="1:23" ht="16.5" x14ac:dyDescent="0.15">
      <c r="A78" s="47" t="s">
        <v>119</v>
      </c>
      <c r="B78" s="48"/>
      <c r="C78" s="48"/>
      <c r="D78" s="48"/>
      <c r="E78" s="48"/>
      <c r="F78" s="48"/>
      <c r="G78" s="48"/>
      <c r="H78" s="49"/>
      <c r="I78" s="37">
        <f>I77*0.1</f>
        <v>42836.700000000004</v>
      </c>
      <c r="J78" s="38"/>
    </row>
    <row r="79" spans="1:23" ht="16.5" x14ac:dyDescent="0.15">
      <c r="A79" s="50" t="s">
        <v>120</v>
      </c>
      <c r="B79" s="51"/>
      <c r="C79" s="52"/>
      <c r="D79" s="52"/>
      <c r="E79" s="52"/>
      <c r="F79" s="52"/>
      <c r="G79" s="52"/>
      <c r="H79" s="52"/>
      <c r="I79" s="39">
        <f>I77+I78</f>
        <v>471203.7</v>
      </c>
      <c r="J79" s="40"/>
    </row>
    <row r="80" spans="1:23" ht="16.5" x14ac:dyDescent="0.15">
      <c r="A80" s="47" t="s">
        <v>121</v>
      </c>
      <c r="B80" s="48"/>
      <c r="C80" s="48"/>
      <c r="D80" s="48"/>
      <c r="E80" s="48"/>
      <c r="F80" s="48"/>
      <c r="G80" s="48"/>
      <c r="H80" s="49"/>
      <c r="I80" s="37">
        <f>I79*0.06</f>
        <v>28272.221999999998</v>
      </c>
      <c r="J80" s="38"/>
    </row>
    <row r="81" spans="1:10" ht="16.5" x14ac:dyDescent="0.15">
      <c r="A81" s="50" t="s">
        <v>122</v>
      </c>
      <c r="B81" s="51"/>
      <c r="C81" s="52"/>
      <c r="D81" s="52"/>
      <c r="E81" s="52"/>
      <c r="F81" s="52"/>
      <c r="G81" s="52"/>
      <c r="H81" s="52"/>
      <c r="I81" s="39">
        <f>I79+I80</f>
        <v>499475.92200000002</v>
      </c>
      <c r="J81" s="40"/>
    </row>
  </sheetData>
  <mergeCells count="30">
    <mergeCell ref="A54:B63"/>
    <mergeCell ref="A18:C18"/>
    <mergeCell ref="A10:A17"/>
    <mergeCell ref="B10:B11"/>
    <mergeCell ref="B12:B14"/>
    <mergeCell ref="B15:B17"/>
    <mergeCell ref="A20:C20"/>
    <mergeCell ref="A79:H79"/>
    <mergeCell ref="A80:H80"/>
    <mergeCell ref="A81:H81"/>
    <mergeCell ref="A21:A39"/>
    <mergeCell ref="B21:B26"/>
    <mergeCell ref="B27:B39"/>
    <mergeCell ref="A70:B70"/>
    <mergeCell ref="A65:B68"/>
    <mergeCell ref="A41:B52"/>
    <mergeCell ref="A64:C64"/>
    <mergeCell ref="A69:C69"/>
    <mergeCell ref="A71:C71"/>
    <mergeCell ref="A77:H77"/>
    <mergeCell ref="A78:H78"/>
    <mergeCell ref="A76:C76"/>
    <mergeCell ref="A72:A75"/>
    <mergeCell ref="B72:B75"/>
    <mergeCell ref="D7:I7"/>
    <mergeCell ref="D8:G8"/>
    <mergeCell ref="H8:I8"/>
    <mergeCell ref="A40:C40"/>
    <mergeCell ref="A53:C53"/>
    <mergeCell ref="A7:C9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fitToHeight="2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topLeftCell="A4" workbookViewId="0">
      <selection activeCell="H17" sqref="H17"/>
    </sheetView>
  </sheetViews>
  <sheetFormatPr defaultColWidth="9" defaultRowHeight="13.5" x14ac:dyDescent="0.15"/>
  <cols>
    <col min="1" max="2" width="11.625" style="3" customWidth="1"/>
    <col min="3" max="3" width="40.625" style="3" customWidth="1"/>
    <col min="4" max="8" width="11.625" style="3" customWidth="1"/>
    <col min="9" max="9" width="16.25" style="3" customWidth="1"/>
    <col min="10" max="10" width="58.375" style="3" customWidth="1"/>
    <col min="11" max="11" width="13.375" style="3" customWidth="1"/>
    <col min="12" max="16384" width="9" style="3"/>
  </cols>
  <sheetData>
    <row r="1" spans="1:23" ht="16.5" x14ac:dyDescent="0.15">
      <c r="A1" s="4" t="s">
        <v>0</v>
      </c>
      <c r="B1" s="5" t="s">
        <v>1</v>
      </c>
      <c r="C1" s="5"/>
      <c r="D1" s="6"/>
      <c r="E1" s="6"/>
      <c r="F1" s="6"/>
      <c r="G1" s="6"/>
      <c r="H1" s="6"/>
      <c r="I1" s="6"/>
      <c r="J1" s="6"/>
      <c r="K1" s="4"/>
      <c r="L1" s="4"/>
      <c r="M1" s="4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6.5" x14ac:dyDescent="0.15">
      <c r="A2" s="7" t="s">
        <v>2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4"/>
      <c r="L2" s="4"/>
      <c r="M2" s="4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6.5" x14ac:dyDescent="0.15">
      <c r="A3" s="7" t="s">
        <v>4</v>
      </c>
      <c r="B3" s="62" t="s">
        <v>124</v>
      </c>
      <c r="C3" s="5"/>
      <c r="D3" s="6"/>
      <c r="E3" s="6"/>
      <c r="F3" s="6"/>
      <c r="G3" s="6"/>
      <c r="H3" s="6"/>
      <c r="I3" s="6"/>
      <c r="J3" s="22"/>
      <c r="K3" s="4"/>
      <c r="L3" s="4"/>
      <c r="M3" s="4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6.5" x14ac:dyDescent="0.15">
      <c r="A4" s="7" t="s">
        <v>5</v>
      </c>
      <c r="B4" s="62" t="s">
        <v>123</v>
      </c>
      <c r="C4" s="8"/>
      <c r="D4" s="9"/>
      <c r="E4" s="9"/>
      <c r="F4" s="9"/>
      <c r="G4" s="9"/>
      <c r="H4" s="9"/>
      <c r="I4" s="9"/>
      <c r="J4" s="9"/>
      <c r="K4" s="4"/>
      <c r="L4" s="4"/>
      <c r="M4" s="4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15.75" customHeight="1" x14ac:dyDescent="0.15">
      <c r="A5" s="7" t="s">
        <v>6</v>
      </c>
      <c r="B5" s="62" t="s">
        <v>125</v>
      </c>
      <c r="C5" s="5"/>
      <c r="D5" s="6"/>
      <c r="E5" s="6"/>
      <c r="F5" s="6"/>
      <c r="G5" s="6"/>
      <c r="H5" s="6"/>
      <c r="I5" s="6"/>
      <c r="J5" s="6"/>
      <c r="K5" s="4"/>
      <c r="L5" s="4"/>
      <c r="M5" s="4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20.25" customHeight="1" thickBot="1" x14ac:dyDescent="0.2">
      <c r="A6" s="7" t="s">
        <v>7</v>
      </c>
      <c r="B6" s="63">
        <v>43349</v>
      </c>
      <c r="C6" s="5"/>
      <c r="D6" s="5"/>
      <c r="E6" s="5"/>
      <c r="F6" s="5"/>
      <c r="G6" s="5"/>
      <c r="H6" s="5"/>
      <c r="I6" s="5"/>
      <c r="J6" s="5"/>
      <c r="K6" s="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5.95" customHeight="1" x14ac:dyDescent="0.15">
      <c r="A7" s="56" t="s">
        <v>8</v>
      </c>
      <c r="B7" s="57"/>
      <c r="C7" s="58"/>
      <c r="D7" s="41" t="s">
        <v>9</v>
      </c>
      <c r="E7" s="41"/>
      <c r="F7" s="41"/>
      <c r="G7" s="41"/>
      <c r="H7" s="41"/>
      <c r="I7" s="41"/>
      <c r="J7" s="24" t="s">
        <v>10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15.95" customHeight="1" x14ac:dyDescent="0.15">
      <c r="A8" s="59"/>
      <c r="B8" s="60"/>
      <c r="C8" s="61"/>
      <c r="D8" s="42" t="s">
        <v>11</v>
      </c>
      <c r="E8" s="42"/>
      <c r="F8" s="42"/>
      <c r="G8" s="42"/>
      <c r="H8" s="43" t="s">
        <v>12</v>
      </c>
      <c r="I8" s="43"/>
      <c r="J8" s="26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15.95" customHeight="1" x14ac:dyDescent="0.15">
      <c r="A9" s="59"/>
      <c r="B9" s="60"/>
      <c r="C9" s="61"/>
      <c r="D9" s="10" t="s">
        <v>13</v>
      </c>
      <c r="E9" s="10" t="s">
        <v>14</v>
      </c>
      <c r="F9" s="10" t="s">
        <v>13</v>
      </c>
      <c r="G9" s="10" t="s">
        <v>14</v>
      </c>
      <c r="H9" s="11" t="s">
        <v>15</v>
      </c>
      <c r="I9" s="11" t="s">
        <v>16</v>
      </c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ht="16.5" x14ac:dyDescent="0.15">
      <c r="A10" s="98" t="s">
        <v>167</v>
      </c>
      <c r="B10" s="98" t="s">
        <v>126</v>
      </c>
      <c r="C10" s="85" t="s">
        <v>127</v>
      </c>
      <c r="D10" s="86">
        <v>120</v>
      </c>
      <c r="E10" s="86" t="s">
        <v>149</v>
      </c>
      <c r="F10" s="84">
        <v>2</v>
      </c>
      <c r="G10" s="84" t="s">
        <v>20</v>
      </c>
      <c r="H10" s="87">
        <v>650</v>
      </c>
      <c r="I10" s="88"/>
      <c r="J10" s="82" t="s">
        <v>157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ht="16.5" x14ac:dyDescent="0.15">
      <c r="A11" s="99"/>
      <c r="B11" s="100"/>
      <c r="C11" s="89" t="s">
        <v>128</v>
      </c>
      <c r="D11" s="90">
        <v>30</v>
      </c>
      <c r="E11" s="90" t="s">
        <v>150</v>
      </c>
      <c r="F11" s="84">
        <v>2</v>
      </c>
      <c r="G11" s="84" t="s">
        <v>20</v>
      </c>
      <c r="H11" s="91">
        <v>650</v>
      </c>
      <c r="I11" s="88"/>
      <c r="J11" s="82" t="s">
        <v>158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ht="16.5" x14ac:dyDescent="0.15">
      <c r="A12" s="99"/>
      <c r="B12" s="98" t="s">
        <v>129</v>
      </c>
      <c r="C12" s="85" t="s">
        <v>130</v>
      </c>
      <c r="D12" s="86">
        <v>267</v>
      </c>
      <c r="E12" s="86" t="s">
        <v>151</v>
      </c>
      <c r="F12" s="84">
        <v>1</v>
      </c>
      <c r="G12" s="84" t="s">
        <v>20</v>
      </c>
      <c r="H12" s="87">
        <v>150</v>
      </c>
      <c r="I12" s="88">
        <f t="shared" ref="I12:I19" si="0">H12*F12*D12</f>
        <v>40050</v>
      </c>
      <c r="J12" s="92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ht="16.5" x14ac:dyDescent="0.15">
      <c r="A13" s="99"/>
      <c r="B13" s="99"/>
      <c r="C13" s="89" t="s">
        <v>131</v>
      </c>
      <c r="D13" s="90">
        <v>27</v>
      </c>
      <c r="E13" s="90" t="s">
        <v>152</v>
      </c>
      <c r="F13" s="84">
        <v>1</v>
      </c>
      <c r="G13" s="84" t="s">
        <v>20</v>
      </c>
      <c r="H13" s="91">
        <v>2000</v>
      </c>
      <c r="I13" s="88">
        <f t="shared" si="0"/>
        <v>54000</v>
      </c>
      <c r="J13" s="93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ht="16.5" x14ac:dyDescent="0.15">
      <c r="A14" s="99"/>
      <c r="B14" s="100"/>
      <c r="C14" s="85" t="s">
        <v>132</v>
      </c>
      <c r="D14" s="86">
        <v>267</v>
      </c>
      <c r="E14" s="86" t="s">
        <v>153</v>
      </c>
      <c r="F14" s="84">
        <v>1</v>
      </c>
      <c r="G14" s="84" t="s">
        <v>20</v>
      </c>
      <c r="H14" s="87">
        <v>150</v>
      </c>
      <c r="I14" s="88">
        <f t="shared" si="0"/>
        <v>40050</v>
      </c>
      <c r="J14" s="93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ht="16.5" x14ac:dyDescent="0.15">
      <c r="A15" s="99"/>
      <c r="B15" s="98" t="s">
        <v>133</v>
      </c>
      <c r="C15" s="85" t="s">
        <v>173</v>
      </c>
      <c r="D15" s="86">
        <v>1</v>
      </c>
      <c r="E15" s="86" t="s">
        <v>155</v>
      </c>
      <c r="F15" s="84">
        <v>1</v>
      </c>
      <c r="G15" s="84" t="s">
        <v>20</v>
      </c>
      <c r="H15" s="87">
        <v>28000</v>
      </c>
      <c r="I15" s="88">
        <f t="shared" si="0"/>
        <v>28000</v>
      </c>
      <c r="J15" s="93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ht="16.5" x14ac:dyDescent="0.15">
      <c r="A16" s="99"/>
      <c r="B16" s="99"/>
      <c r="C16" s="89" t="s">
        <v>135</v>
      </c>
      <c r="D16" s="90">
        <v>1</v>
      </c>
      <c r="E16" s="90" t="s">
        <v>156</v>
      </c>
      <c r="F16" s="84">
        <v>1</v>
      </c>
      <c r="G16" s="84" t="s">
        <v>20</v>
      </c>
      <c r="H16" s="91">
        <v>14000</v>
      </c>
      <c r="I16" s="88">
        <f t="shared" si="0"/>
        <v>14000</v>
      </c>
      <c r="J16" s="93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ht="16.5" x14ac:dyDescent="0.15">
      <c r="A17" s="100"/>
      <c r="B17" s="100"/>
      <c r="C17" s="85" t="s">
        <v>136</v>
      </c>
      <c r="D17" s="86">
        <v>160</v>
      </c>
      <c r="E17" s="86" t="s">
        <v>154</v>
      </c>
      <c r="F17" s="84">
        <v>3</v>
      </c>
      <c r="G17" s="84" t="s">
        <v>20</v>
      </c>
      <c r="H17" s="87">
        <v>100</v>
      </c>
      <c r="I17" s="88">
        <f t="shared" si="0"/>
        <v>48000</v>
      </c>
      <c r="J17" s="93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ht="16.5" x14ac:dyDescent="0.15">
      <c r="A18" s="78" t="s">
        <v>137</v>
      </c>
      <c r="B18" s="45"/>
      <c r="C18" s="46"/>
      <c r="D18" s="17"/>
      <c r="E18" s="17"/>
      <c r="F18" s="17"/>
      <c r="G18" s="17"/>
      <c r="H18" s="18"/>
      <c r="I18" s="32">
        <f>SUM(I10:I17)</f>
        <v>224100</v>
      </c>
      <c r="J18" s="33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ht="16.5" x14ac:dyDescent="0.15">
      <c r="A19" s="101" t="s">
        <v>138</v>
      </c>
      <c r="B19" s="97" t="s">
        <v>139</v>
      </c>
      <c r="C19" s="94" t="s">
        <v>140</v>
      </c>
      <c r="D19" s="84">
        <v>4</v>
      </c>
      <c r="E19" s="83" t="s">
        <v>159</v>
      </c>
      <c r="F19" s="84">
        <v>1</v>
      </c>
      <c r="G19" s="84" t="s">
        <v>20</v>
      </c>
      <c r="H19" s="95">
        <v>800</v>
      </c>
      <c r="I19" s="88">
        <f t="shared" ref="I19" si="1">H19*F19*D19</f>
        <v>3200</v>
      </c>
      <c r="J19" s="31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ht="16.5" x14ac:dyDescent="0.15">
      <c r="A20" s="78" t="s">
        <v>141</v>
      </c>
      <c r="B20" s="45"/>
      <c r="C20" s="46"/>
      <c r="D20" s="17"/>
      <c r="E20" s="17"/>
      <c r="F20" s="17"/>
      <c r="G20" s="17"/>
      <c r="H20" s="18"/>
      <c r="I20" s="32">
        <f>SUM(I19:I19)</f>
        <v>3200</v>
      </c>
      <c r="J20" s="33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ht="14.1" customHeight="1" x14ac:dyDescent="0.15">
      <c r="A21" s="53" t="s">
        <v>17</v>
      </c>
      <c r="B21" s="96" t="s">
        <v>164</v>
      </c>
      <c r="C21" s="12" t="s">
        <v>18</v>
      </c>
      <c r="D21" s="13">
        <v>15</v>
      </c>
      <c r="E21" s="13" t="s">
        <v>19</v>
      </c>
      <c r="F21" s="14">
        <v>1</v>
      </c>
      <c r="G21" s="14" t="s">
        <v>20</v>
      </c>
      <c r="H21" s="15">
        <v>80</v>
      </c>
      <c r="I21" s="28">
        <f t="shared" ref="I21:I39" si="2">H21*F21*D21</f>
        <v>1200</v>
      </c>
      <c r="J21" s="29" t="s">
        <v>21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ht="14.1" customHeight="1" x14ac:dyDescent="0.15">
      <c r="A22" s="53"/>
      <c r="B22" s="64"/>
      <c r="C22" s="12" t="s">
        <v>22</v>
      </c>
      <c r="D22" s="13">
        <v>1</v>
      </c>
      <c r="E22" s="13" t="s">
        <v>23</v>
      </c>
      <c r="F22" s="14">
        <v>1</v>
      </c>
      <c r="G22" s="14" t="s">
        <v>20</v>
      </c>
      <c r="H22" s="15">
        <v>10000</v>
      </c>
      <c r="I22" s="28">
        <f t="shared" si="2"/>
        <v>10000</v>
      </c>
      <c r="J22" s="29" t="s">
        <v>24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ht="14.1" customHeight="1" x14ac:dyDescent="0.15">
      <c r="A23" s="53"/>
      <c r="B23" s="64"/>
      <c r="C23" s="12" t="s">
        <v>25</v>
      </c>
      <c r="D23" s="13">
        <v>1</v>
      </c>
      <c r="E23" s="13" t="s">
        <v>23</v>
      </c>
      <c r="F23" s="14">
        <v>1</v>
      </c>
      <c r="G23" s="14" t="s">
        <v>20</v>
      </c>
      <c r="H23" s="15">
        <v>6000</v>
      </c>
      <c r="I23" s="28">
        <f t="shared" si="2"/>
        <v>6000</v>
      </c>
      <c r="J23" s="29" t="s">
        <v>26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 ht="14.1" customHeight="1" x14ac:dyDescent="0.15">
      <c r="A24" s="53"/>
      <c r="B24" s="65"/>
      <c r="C24" s="12" t="s">
        <v>27</v>
      </c>
      <c r="D24" s="13">
        <v>2</v>
      </c>
      <c r="E24" s="13" t="s">
        <v>28</v>
      </c>
      <c r="F24" s="14">
        <v>1</v>
      </c>
      <c r="G24" s="14" t="s">
        <v>20</v>
      </c>
      <c r="H24" s="15">
        <v>35</v>
      </c>
      <c r="I24" s="28">
        <f t="shared" si="2"/>
        <v>70</v>
      </c>
      <c r="J24" s="29" t="s">
        <v>29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3" ht="14.1" customHeight="1" x14ac:dyDescent="0.15">
      <c r="A25" s="53"/>
      <c r="B25" s="65"/>
      <c r="C25" s="12" t="s">
        <v>30</v>
      </c>
      <c r="D25" s="13">
        <v>4</v>
      </c>
      <c r="E25" s="13" t="s">
        <v>23</v>
      </c>
      <c r="F25" s="14">
        <v>1</v>
      </c>
      <c r="G25" s="14" t="s">
        <v>20</v>
      </c>
      <c r="H25" s="15">
        <v>20</v>
      </c>
      <c r="I25" s="28">
        <f t="shared" si="2"/>
        <v>80</v>
      </c>
      <c r="J25" s="31" t="s">
        <v>31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3" ht="14.1" customHeight="1" x14ac:dyDescent="0.15">
      <c r="A26" s="53"/>
      <c r="B26" s="65"/>
      <c r="C26" s="12" t="s">
        <v>32</v>
      </c>
      <c r="D26" s="13">
        <v>1</v>
      </c>
      <c r="E26" s="13" t="s">
        <v>33</v>
      </c>
      <c r="F26" s="14">
        <v>1</v>
      </c>
      <c r="G26" s="14" t="s">
        <v>20</v>
      </c>
      <c r="H26" s="15">
        <v>30</v>
      </c>
      <c r="I26" s="28">
        <f t="shared" si="2"/>
        <v>30</v>
      </c>
      <c r="J26" s="29" t="s">
        <v>34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3" ht="16.5" x14ac:dyDescent="0.15">
      <c r="A27" s="53"/>
      <c r="B27" s="66" t="s">
        <v>35</v>
      </c>
      <c r="C27" s="12" t="s">
        <v>36</v>
      </c>
      <c r="D27" s="13">
        <v>36</v>
      </c>
      <c r="E27" s="16" t="s">
        <v>37</v>
      </c>
      <c r="F27" s="14">
        <v>1</v>
      </c>
      <c r="G27" s="14" t="s">
        <v>20</v>
      </c>
      <c r="H27" s="15">
        <v>240</v>
      </c>
      <c r="I27" s="28">
        <f t="shared" si="2"/>
        <v>8640</v>
      </c>
      <c r="J27" s="29" t="s">
        <v>38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ht="16.5" x14ac:dyDescent="0.15">
      <c r="A28" s="53"/>
      <c r="B28" s="67"/>
      <c r="C28" s="12" t="s">
        <v>39</v>
      </c>
      <c r="D28" s="13">
        <v>2</v>
      </c>
      <c r="E28" s="16" t="s">
        <v>23</v>
      </c>
      <c r="F28" s="14">
        <v>1</v>
      </c>
      <c r="G28" s="14" t="s">
        <v>20</v>
      </c>
      <c r="H28" s="15">
        <v>2200</v>
      </c>
      <c r="I28" s="28">
        <f t="shared" si="2"/>
        <v>4400</v>
      </c>
      <c r="J28" s="29" t="s">
        <v>40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ht="16.5" x14ac:dyDescent="0.15">
      <c r="A29" s="53"/>
      <c r="B29" s="67"/>
      <c r="C29" s="12" t="s">
        <v>41</v>
      </c>
      <c r="D29" s="13">
        <v>2</v>
      </c>
      <c r="E29" s="16" t="s">
        <v>23</v>
      </c>
      <c r="F29" s="14">
        <v>1</v>
      </c>
      <c r="G29" s="14" t="s">
        <v>20</v>
      </c>
      <c r="H29" s="15">
        <v>6500</v>
      </c>
      <c r="I29" s="28">
        <f t="shared" si="2"/>
        <v>13000</v>
      </c>
      <c r="J29" s="29" t="s">
        <v>42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ht="14.1" customHeight="1" x14ac:dyDescent="0.15">
      <c r="A30" s="53"/>
      <c r="B30" s="67"/>
      <c r="C30" s="12" t="s">
        <v>27</v>
      </c>
      <c r="D30" s="13">
        <v>17</v>
      </c>
      <c r="E30" s="13" t="s">
        <v>28</v>
      </c>
      <c r="F30" s="14">
        <v>1</v>
      </c>
      <c r="G30" s="14" t="s">
        <v>20</v>
      </c>
      <c r="H30" s="15">
        <v>35</v>
      </c>
      <c r="I30" s="28">
        <f t="shared" si="2"/>
        <v>595</v>
      </c>
      <c r="J30" s="29" t="s">
        <v>43</v>
      </c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6.5" x14ac:dyDescent="0.15">
      <c r="A31" s="53"/>
      <c r="B31" s="67"/>
      <c r="C31" s="12" t="s">
        <v>44</v>
      </c>
      <c r="D31" s="13">
        <v>1</v>
      </c>
      <c r="E31" s="16" t="s">
        <v>23</v>
      </c>
      <c r="F31" s="14">
        <v>1</v>
      </c>
      <c r="G31" s="14" t="s">
        <v>20</v>
      </c>
      <c r="H31" s="15">
        <v>5040</v>
      </c>
      <c r="I31" s="28">
        <f t="shared" si="2"/>
        <v>5040</v>
      </c>
      <c r="J31" s="29" t="s">
        <v>45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ht="16.5" x14ac:dyDescent="0.15">
      <c r="A32" s="53"/>
      <c r="B32" s="67"/>
      <c r="C32" s="12" t="s">
        <v>46</v>
      </c>
      <c r="D32" s="13">
        <v>1</v>
      </c>
      <c r="E32" s="16" t="s">
        <v>23</v>
      </c>
      <c r="F32" s="14">
        <v>1</v>
      </c>
      <c r="G32" s="14" t="s">
        <v>20</v>
      </c>
      <c r="H32" s="15">
        <v>7000</v>
      </c>
      <c r="I32" s="28">
        <f t="shared" si="2"/>
        <v>7000</v>
      </c>
      <c r="J32" s="29" t="s">
        <v>47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ht="16.5" x14ac:dyDescent="0.15">
      <c r="A33" s="53"/>
      <c r="B33" s="67"/>
      <c r="C33" s="12" t="s">
        <v>48</v>
      </c>
      <c r="D33" s="13">
        <v>1</v>
      </c>
      <c r="E33" s="16" t="s">
        <v>23</v>
      </c>
      <c r="F33" s="14">
        <v>1</v>
      </c>
      <c r="G33" s="14" t="s">
        <v>20</v>
      </c>
      <c r="H33" s="15">
        <v>2500</v>
      </c>
      <c r="I33" s="28">
        <f t="shared" si="2"/>
        <v>2500</v>
      </c>
      <c r="J33" s="29" t="s">
        <v>49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ht="16.5" x14ac:dyDescent="0.15">
      <c r="A34" s="53"/>
      <c r="B34" s="67"/>
      <c r="C34" s="12" t="s">
        <v>50</v>
      </c>
      <c r="D34" s="13">
        <v>2</v>
      </c>
      <c r="E34" s="16" t="s">
        <v>23</v>
      </c>
      <c r="F34" s="14">
        <v>1</v>
      </c>
      <c r="G34" s="14" t="s">
        <v>20</v>
      </c>
      <c r="H34" s="15">
        <v>2000</v>
      </c>
      <c r="I34" s="28">
        <f t="shared" si="2"/>
        <v>4000</v>
      </c>
      <c r="J34" s="29" t="s">
        <v>51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ht="16.5" x14ac:dyDescent="0.15">
      <c r="A35" s="53"/>
      <c r="B35" s="67"/>
      <c r="C35" s="12" t="s">
        <v>27</v>
      </c>
      <c r="D35" s="13">
        <v>24</v>
      </c>
      <c r="E35" s="16" t="s">
        <v>28</v>
      </c>
      <c r="F35" s="14">
        <v>1</v>
      </c>
      <c r="G35" s="14" t="s">
        <v>20</v>
      </c>
      <c r="H35" s="15">
        <v>35</v>
      </c>
      <c r="I35" s="28">
        <f t="shared" si="2"/>
        <v>840</v>
      </c>
      <c r="J35" s="29" t="s">
        <v>52</v>
      </c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s="1" customFormat="1" ht="16.5" x14ac:dyDescent="0.15">
      <c r="A36" s="53"/>
      <c r="B36" s="67"/>
      <c r="C36" s="12" t="s">
        <v>53</v>
      </c>
      <c r="D36" s="13">
        <v>150</v>
      </c>
      <c r="E36" s="16" t="s">
        <v>19</v>
      </c>
      <c r="F36" s="14">
        <v>1</v>
      </c>
      <c r="G36" s="14" t="s">
        <v>20</v>
      </c>
      <c r="H36" s="15">
        <v>20</v>
      </c>
      <c r="I36" s="28">
        <f t="shared" si="2"/>
        <v>3000</v>
      </c>
      <c r="J36" s="29" t="s">
        <v>54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ht="16.5" x14ac:dyDescent="0.15">
      <c r="A37" s="54"/>
      <c r="B37" s="67"/>
      <c r="C37" s="12" t="s">
        <v>55</v>
      </c>
      <c r="D37" s="13">
        <v>1</v>
      </c>
      <c r="E37" s="13" t="s">
        <v>23</v>
      </c>
      <c r="F37" s="14">
        <v>1</v>
      </c>
      <c r="G37" s="14" t="s">
        <v>20</v>
      </c>
      <c r="H37" s="15">
        <v>3000</v>
      </c>
      <c r="I37" s="28">
        <f t="shared" si="2"/>
        <v>3000</v>
      </c>
      <c r="J37" s="29" t="s">
        <v>56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ht="16.5" x14ac:dyDescent="0.15">
      <c r="A38" s="54"/>
      <c r="B38" s="67"/>
      <c r="C38" s="12" t="s">
        <v>57</v>
      </c>
      <c r="D38" s="13">
        <v>20</v>
      </c>
      <c r="E38" s="16" t="s">
        <v>58</v>
      </c>
      <c r="F38" s="14">
        <v>1</v>
      </c>
      <c r="G38" s="14" t="s">
        <v>20</v>
      </c>
      <c r="H38" s="15">
        <v>10</v>
      </c>
      <c r="I38" s="28">
        <f t="shared" si="2"/>
        <v>200</v>
      </c>
      <c r="J38" s="29" t="s">
        <v>59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spans="1:23" ht="16.5" x14ac:dyDescent="0.15">
      <c r="A39" s="55"/>
      <c r="B39" s="68"/>
      <c r="C39" s="12" t="s">
        <v>60</v>
      </c>
      <c r="D39" s="13">
        <v>3</v>
      </c>
      <c r="E39" s="16" t="s">
        <v>33</v>
      </c>
      <c r="F39" s="14">
        <v>1</v>
      </c>
      <c r="G39" s="14" t="s">
        <v>20</v>
      </c>
      <c r="H39" s="15">
        <v>1200</v>
      </c>
      <c r="I39" s="28">
        <f t="shared" si="2"/>
        <v>3600</v>
      </c>
      <c r="J39" s="29" t="s">
        <v>61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ht="16.5" x14ac:dyDescent="0.15">
      <c r="A40" s="44" t="s">
        <v>62</v>
      </c>
      <c r="B40" s="45"/>
      <c r="C40" s="46"/>
      <c r="D40" s="17"/>
      <c r="E40" s="17"/>
      <c r="F40" s="17"/>
      <c r="G40" s="17"/>
      <c r="H40" s="18"/>
      <c r="I40" s="32">
        <f>SUM(I21:I39)</f>
        <v>73195</v>
      </c>
      <c r="J40" s="33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3" ht="16.5" x14ac:dyDescent="0.15">
      <c r="A41" s="71" t="s">
        <v>63</v>
      </c>
      <c r="B41" s="72"/>
      <c r="C41" s="19" t="s">
        <v>64</v>
      </c>
      <c r="D41" s="14">
        <v>270</v>
      </c>
      <c r="E41" s="16" t="s">
        <v>33</v>
      </c>
      <c r="F41" s="14">
        <v>1</v>
      </c>
      <c r="G41" s="14" t="s">
        <v>20</v>
      </c>
      <c r="H41" s="15">
        <v>20</v>
      </c>
      <c r="I41" s="28">
        <f t="shared" ref="I41:I52" si="3">H41*F41*D41</f>
        <v>5400</v>
      </c>
      <c r="J41" s="31" t="s">
        <v>31</v>
      </c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ht="16.5" x14ac:dyDescent="0.15">
      <c r="A42" s="73"/>
      <c r="B42" s="74"/>
      <c r="C42" s="19" t="s">
        <v>65</v>
      </c>
      <c r="D42" s="14">
        <v>27</v>
      </c>
      <c r="E42" s="16" t="s">
        <v>33</v>
      </c>
      <c r="F42" s="14">
        <v>1</v>
      </c>
      <c r="G42" s="14" t="s">
        <v>20</v>
      </c>
      <c r="H42" s="15">
        <v>20</v>
      </c>
      <c r="I42" s="28">
        <f t="shared" si="3"/>
        <v>540</v>
      </c>
      <c r="J42" s="31" t="s">
        <v>66</v>
      </c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ht="16.5" x14ac:dyDescent="0.15">
      <c r="A43" s="73"/>
      <c r="B43" s="74"/>
      <c r="C43" s="12" t="s">
        <v>67</v>
      </c>
      <c r="D43" s="12">
        <v>280</v>
      </c>
      <c r="E43" s="16" t="s">
        <v>58</v>
      </c>
      <c r="F43" s="14">
        <v>1</v>
      </c>
      <c r="G43" s="14" t="s">
        <v>20</v>
      </c>
      <c r="H43" s="15">
        <v>0.5</v>
      </c>
      <c r="I43" s="28">
        <f t="shared" si="3"/>
        <v>140</v>
      </c>
      <c r="J43" s="34" t="s">
        <v>68</v>
      </c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ht="16.5" x14ac:dyDescent="0.15">
      <c r="A44" s="73"/>
      <c r="B44" s="74"/>
      <c r="C44" s="12" t="s">
        <v>69</v>
      </c>
      <c r="D44" s="12">
        <v>8</v>
      </c>
      <c r="E44" s="16" t="s">
        <v>33</v>
      </c>
      <c r="F44" s="14">
        <v>1</v>
      </c>
      <c r="G44" s="14" t="s">
        <v>20</v>
      </c>
      <c r="H44" s="15">
        <v>40</v>
      </c>
      <c r="I44" s="28">
        <f t="shared" si="3"/>
        <v>320</v>
      </c>
      <c r="J44" s="35" t="s">
        <v>70</v>
      </c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ht="16.5" x14ac:dyDescent="0.15">
      <c r="A45" s="73"/>
      <c r="B45" s="74"/>
      <c r="C45" s="12" t="s">
        <v>71</v>
      </c>
      <c r="D45" s="12">
        <v>20</v>
      </c>
      <c r="E45" s="16" t="s">
        <v>58</v>
      </c>
      <c r="F45" s="14">
        <v>1</v>
      </c>
      <c r="G45" s="14" t="s">
        <v>20</v>
      </c>
      <c r="H45" s="15">
        <v>2</v>
      </c>
      <c r="I45" s="28">
        <f t="shared" si="3"/>
        <v>40</v>
      </c>
      <c r="J45" s="35" t="s">
        <v>72</v>
      </c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ht="16.5" x14ac:dyDescent="0.15">
      <c r="A46" s="73"/>
      <c r="B46" s="74"/>
      <c r="C46" s="12" t="s">
        <v>73</v>
      </c>
      <c r="D46" s="12">
        <v>6</v>
      </c>
      <c r="E46" s="16" t="s">
        <v>58</v>
      </c>
      <c r="F46" s="14">
        <v>1</v>
      </c>
      <c r="G46" s="14" t="s">
        <v>20</v>
      </c>
      <c r="H46" s="15">
        <v>50</v>
      </c>
      <c r="I46" s="28">
        <f t="shared" si="3"/>
        <v>300</v>
      </c>
      <c r="J46" s="35" t="s">
        <v>74</v>
      </c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ht="16.5" x14ac:dyDescent="0.15">
      <c r="A47" s="73"/>
      <c r="B47" s="74"/>
      <c r="C47" s="12" t="s">
        <v>75</v>
      </c>
      <c r="D47" s="12">
        <v>280</v>
      </c>
      <c r="E47" s="16" t="s">
        <v>58</v>
      </c>
      <c r="F47" s="14">
        <v>1</v>
      </c>
      <c r="G47" s="14" t="s">
        <v>20</v>
      </c>
      <c r="H47" s="15">
        <v>1.5</v>
      </c>
      <c r="I47" s="28">
        <f t="shared" si="3"/>
        <v>420</v>
      </c>
      <c r="J47" s="35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16.5" x14ac:dyDescent="0.15">
      <c r="A48" s="73"/>
      <c r="B48" s="74"/>
      <c r="C48" s="12" t="s">
        <v>76</v>
      </c>
      <c r="D48" s="12">
        <v>12</v>
      </c>
      <c r="E48" s="16" t="s">
        <v>33</v>
      </c>
      <c r="F48" s="14">
        <v>1</v>
      </c>
      <c r="G48" s="14" t="s">
        <v>20</v>
      </c>
      <c r="H48" s="15">
        <v>50</v>
      </c>
      <c r="I48" s="28">
        <f t="shared" si="3"/>
        <v>600</v>
      </c>
      <c r="J48" s="35" t="s">
        <v>77</v>
      </c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ht="16.5" x14ac:dyDescent="0.15">
      <c r="A49" s="73"/>
      <c r="B49" s="74"/>
      <c r="C49" s="12" t="s">
        <v>78</v>
      </c>
      <c r="D49" s="12">
        <v>280</v>
      </c>
      <c r="E49" s="16" t="s">
        <v>33</v>
      </c>
      <c r="F49" s="14">
        <v>1</v>
      </c>
      <c r="G49" s="14" t="s">
        <v>20</v>
      </c>
      <c r="H49" s="15">
        <v>3</v>
      </c>
      <c r="I49" s="28">
        <f t="shared" si="3"/>
        <v>840</v>
      </c>
      <c r="J49" s="35" t="s">
        <v>79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s="1" customFormat="1" ht="16.5" x14ac:dyDescent="0.15">
      <c r="A50" s="73"/>
      <c r="B50" s="74"/>
      <c r="C50" s="12" t="s">
        <v>80</v>
      </c>
      <c r="D50" s="13">
        <v>270</v>
      </c>
      <c r="E50" s="13" t="s">
        <v>33</v>
      </c>
      <c r="F50" s="14">
        <v>1</v>
      </c>
      <c r="G50" s="14" t="s">
        <v>20</v>
      </c>
      <c r="H50" s="15">
        <v>8</v>
      </c>
      <c r="I50" s="28">
        <f t="shared" si="3"/>
        <v>2160</v>
      </c>
      <c r="J50" s="29" t="s">
        <v>81</v>
      </c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s="1" customFormat="1" ht="16.5" x14ac:dyDescent="0.15">
      <c r="A51" s="73"/>
      <c r="B51" s="74"/>
      <c r="C51" s="12" t="s">
        <v>82</v>
      </c>
      <c r="D51" s="14">
        <v>270</v>
      </c>
      <c r="E51" s="16" t="s">
        <v>33</v>
      </c>
      <c r="F51" s="14">
        <v>1</v>
      </c>
      <c r="G51" s="14" t="s">
        <v>20</v>
      </c>
      <c r="H51" s="15">
        <v>80</v>
      </c>
      <c r="I51" s="28">
        <f t="shared" si="3"/>
        <v>21600</v>
      </c>
      <c r="J51" s="29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ht="16.5" x14ac:dyDescent="0.15">
      <c r="A52" s="75"/>
      <c r="B52" s="76"/>
      <c r="C52" s="12" t="s">
        <v>83</v>
      </c>
      <c r="D52" s="13">
        <v>1</v>
      </c>
      <c r="E52" s="16" t="s">
        <v>20</v>
      </c>
      <c r="F52" s="14">
        <v>1</v>
      </c>
      <c r="G52" s="14" t="s">
        <v>20</v>
      </c>
      <c r="H52" s="15">
        <v>2500</v>
      </c>
      <c r="I52" s="28">
        <f t="shared" si="3"/>
        <v>2500</v>
      </c>
      <c r="J52" s="29" t="s">
        <v>84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ht="16.5" x14ac:dyDescent="0.15">
      <c r="A53" s="44" t="s">
        <v>85</v>
      </c>
      <c r="B53" s="45"/>
      <c r="C53" s="46"/>
      <c r="D53" s="17"/>
      <c r="E53" s="17"/>
      <c r="F53" s="17"/>
      <c r="G53" s="17"/>
      <c r="H53" s="18"/>
      <c r="I53" s="32">
        <f>SUM(I41:I52)</f>
        <v>34860</v>
      </c>
      <c r="J53" s="33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ht="16.5" x14ac:dyDescent="0.15">
      <c r="A54" s="71" t="s">
        <v>86</v>
      </c>
      <c r="B54" s="72"/>
      <c r="C54" s="20" t="s">
        <v>87</v>
      </c>
      <c r="D54" s="13">
        <v>1</v>
      </c>
      <c r="E54" s="13" t="s">
        <v>23</v>
      </c>
      <c r="F54" s="14">
        <v>1</v>
      </c>
      <c r="G54" s="14" t="s">
        <v>20</v>
      </c>
      <c r="H54" s="15">
        <v>5000</v>
      </c>
      <c r="I54" s="28">
        <f>H54*F54*D54</f>
        <v>5000</v>
      </c>
      <c r="J54" s="29" t="s">
        <v>88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ht="16.5" x14ac:dyDescent="0.15">
      <c r="A55" s="73"/>
      <c r="B55" s="74"/>
      <c r="C55" s="20" t="s">
        <v>89</v>
      </c>
      <c r="D55" s="13">
        <v>6</v>
      </c>
      <c r="E55" s="13" t="s">
        <v>33</v>
      </c>
      <c r="F55" s="14">
        <v>1</v>
      </c>
      <c r="G55" s="14" t="s">
        <v>20</v>
      </c>
      <c r="H55" s="15">
        <v>200</v>
      </c>
      <c r="I55" s="28">
        <f t="shared" ref="I55:I63" si="4">H55*F55*D55</f>
        <v>1200</v>
      </c>
      <c r="J55" s="29" t="s">
        <v>90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ht="16.5" x14ac:dyDescent="0.15">
      <c r="A56" s="73"/>
      <c r="B56" s="74"/>
      <c r="C56" s="20" t="s">
        <v>91</v>
      </c>
      <c r="D56" s="13">
        <v>1</v>
      </c>
      <c r="E56" s="13" t="s">
        <v>33</v>
      </c>
      <c r="F56" s="14">
        <v>1</v>
      </c>
      <c r="G56" s="14" t="s">
        <v>20</v>
      </c>
      <c r="H56" s="15">
        <v>200</v>
      </c>
      <c r="I56" s="28">
        <f t="shared" si="4"/>
        <v>200</v>
      </c>
      <c r="J56" s="29" t="s">
        <v>92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ht="16.5" x14ac:dyDescent="0.15">
      <c r="A57" s="73"/>
      <c r="B57" s="74"/>
      <c r="C57" s="20" t="s">
        <v>93</v>
      </c>
      <c r="D57" s="13">
        <v>20</v>
      </c>
      <c r="E57" s="13" t="s">
        <v>33</v>
      </c>
      <c r="F57" s="14">
        <v>1</v>
      </c>
      <c r="G57" s="14" t="s">
        <v>20</v>
      </c>
      <c r="H57" s="15">
        <v>50</v>
      </c>
      <c r="I57" s="28">
        <f t="shared" si="4"/>
        <v>1000</v>
      </c>
      <c r="J57" s="29" t="s">
        <v>94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 ht="16.5" x14ac:dyDescent="0.15">
      <c r="A58" s="73"/>
      <c r="B58" s="74"/>
      <c r="C58" s="20" t="s">
        <v>95</v>
      </c>
      <c r="D58" s="13">
        <v>20</v>
      </c>
      <c r="E58" s="13" t="s">
        <v>33</v>
      </c>
      <c r="F58" s="14">
        <v>1</v>
      </c>
      <c r="G58" s="14" t="s">
        <v>20</v>
      </c>
      <c r="H58" s="15">
        <v>100</v>
      </c>
      <c r="I58" s="28">
        <f t="shared" si="4"/>
        <v>2000</v>
      </c>
      <c r="J58" s="29" t="s">
        <v>96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ht="16.5" x14ac:dyDescent="0.15">
      <c r="A59" s="73"/>
      <c r="B59" s="74"/>
      <c r="C59" s="20" t="s">
        <v>97</v>
      </c>
      <c r="D59" s="13">
        <v>2</v>
      </c>
      <c r="E59" s="13" t="s">
        <v>23</v>
      </c>
      <c r="F59" s="14">
        <v>1</v>
      </c>
      <c r="G59" s="14" t="s">
        <v>20</v>
      </c>
      <c r="H59" s="15">
        <v>1000</v>
      </c>
      <c r="I59" s="28">
        <f t="shared" si="4"/>
        <v>2000</v>
      </c>
      <c r="J59" s="29" t="s">
        <v>98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23" ht="16.5" x14ac:dyDescent="0.15">
      <c r="A60" s="73"/>
      <c r="B60" s="74"/>
      <c r="C60" s="20" t="s">
        <v>99</v>
      </c>
      <c r="D60" s="13">
        <v>1</v>
      </c>
      <c r="E60" s="13" t="s">
        <v>23</v>
      </c>
      <c r="F60" s="14">
        <v>1</v>
      </c>
      <c r="G60" s="14" t="s">
        <v>20</v>
      </c>
      <c r="H60" s="15">
        <v>800</v>
      </c>
      <c r="I60" s="28">
        <f t="shared" si="4"/>
        <v>800</v>
      </c>
      <c r="J60" s="29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 ht="16.5" x14ac:dyDescent="0.15">
      <c r="A61" s="73"/>
      <c r="B61" s="74"/>
      <c r="C61" s="20" t="s">
        <v>100</v>
      </c>
      <c r="D61" s="13">
        <v>1</v>
      </c>
      <c r="E61" s="13" t="s">
        <v>23</v>
      </c>
      <c r="F61" s="14">
        <v>1</v>
      </c>
      <c r="G61" s="14" t="s">
        <v>20</v>
      </c>
      <c r="H61" s="15">
        <v>2000</v>
      </c>
      <c r="I61" s="28">
        <f t="shared" si="4"/>
        <v>2000</v>
      </c>
      <c r="J61" s="29" t="s">
        <v>101</v>
      </c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 s="2" customFormat="1" ht="17.100000000000001" customHeight="1" x14ac:dyDescent="0.15">
      <c r="A62" s="73"/>
      <c r="B62" s="74"/>
      <c r="C62" s="12" t="s">
        <v>102</v>
      </c>
      <c r="D62" s="13">
        <v>2</v>
      </c>
      <c r="E62" s="13" t="s">
        <v>20</v>
      </c>
      <c r="F62" s="14">
        <v>1</v>
      </c>
      <c r="G62" s="14" t="s">
        <v>20</v>
      </c>
      <c r="H62" s="15">
        <v>3000</v>
      </c>
      <c r="I62" s="28">
        <f t="shared" si="4"/>
        <v>6000</v>
      </c>
      <c r="J62" s="29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23" s="2" customFormat="1" ht="16.5" x14ac:dyDescent="0.15">
      <c r="A63" s="75"/>
      <c r="B63" s="76"/>
      <c r="C63" s="12" t="s">
        <v>103</v>
      </c>
      <c r="D63" s="13">
        <v>2</v>
      </c>
      <c r="E63" s="13" t="s">
        <v>20</v>
      </c>
      <c r="F63" s="14">
        <v>1</v>
      </c>
      <c r="G63" s="14" t="s">
        <v>20</v>
      </c>
      <c r="H63" s="15">
        <v>1200</v>
      </c>
      <c r="I63" s="28">
        <f t="shared" si="4"/>
        <v>2400</v>
      </c>
      <c r="J63" s="29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3" ht="16.5" x14ac:dyDescent="0.15">
      <c r="A64" s="44" t="s">
        <v>104</v>
      </c>
      <c r="B64" s="45"/>
      <c r="C64" s="46"/>
      <c r="D64" s="17"/>
      <c r="E64" s="17"/>
      <c r="F64" s="17"/>
      <c r="G64" s="17"/>
      <c r="H64" s="18"/>
      <c r="I64" s="32">
        <f>SUM(I54:I63)</f>
        <v>22600</v>
      </c>
      <c r="J64" s="3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 ht="16.5" x14ac:dyDescent="0.15">
      <c r="A65" s="71" t="s">
        <v>105</v>
      </c>
      <c r="B65" s="72"/>
      <c r="C65" s="12" t="s">
        <v>106</v>
      </c>
      <c r="D65" s="14">
        <v>1</v>
      </c>
      <c r="E65" s="14" t="s">
        <v>107</v>
      </c>
      <c r="F65" s="14">
        <v>1</v>
      </c>
      <c r="G65" s="14" t="s">
        <v>108</v>
      </c>
      <c r="H65" s="15">
        <v>1500</v>
      </c>
      <c r="I65" s="28">
        <f>F65*H65*D65</f>
        <v>1500</v>
      </c>
      <c r="J65" s="36" t="s">
        <v>109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 ht="16.5" x14ac:dyDescent="0.15">
      <c r="A66" s="73"/>
      <c r="B66" s="74"/>
      <c r="C66" s="12" t="s">
        <v>110</v>
      </c>
      <c r="D66" s="14">
        <v>1</v>
      </c>
      <c r="E66" s="14" t="s">
        <v>107</v>
      </c>
      <c r="F66" s="14">
        <v>1</v>
      </c>
      <c r="G66" s="14" t="s">
        <v>108</v>
      </c>
      <c r="H66" s="15">
        <v>1500</v>
      </c>
      <c r="I66" s="28">
        <f t="shared" ref="I66:I68" si="5">F66*H66*D66</f>
        <v>1500</v>
      </c>
      <c r="J66" s="36" t="s">
        <v>111</v>
      </c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 ht="16.5" x14ac:dyDescent="0.15">
      <c r="A67" s="73"/>
      <c r="B67" s="74"/>
      <c r="C67" s="12" t="s">
        <v>112</v>
      </c>
      <c r="D67" s="14">
        <v>1</v>
      </c>
      <c r="E67" s="14" t="s">
        <v>107</v>
      </c>
      <c r="F67" s="14">
        <v>1</v>
      </c>
      <c r="G67" s="14" t="s">
        <v>108</v>
      </c>
      <c r="H67" s="15">
        <v>2500</v>
      </c>
      <c r="I67" s="28">
        <f t="shared" si="5"/>
        <v>2500</v>
      </c>
      <c r="J67" s="36" t="s">
        <v>111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 ht="16.5" x14ac:dyDescent="0.15">
      <c r="A68" s="75"/>
      <c r="B68" s="76"/>
      <c r="C68" s="12" t="s">
        <v>113</v>
      </c>
      <c r="D68" s="14">
        <v>1</v>
      </c>
      <c r="E68" s="14" t="s">
        <v>20</v>
      </c>
      <c r="F68" s="14">
        <v>1</v>
      </c>
      <c r="G68" s="14" t="s">
        <v>20</v>
      </c>
      <c r="H68" s="15">
        <v>10000</v>
      </c>
      <c r="I68" s="28">
        <f t="shared" si="5"/>
        <v>10000</v>
      </c>
      <c r="J68" s="36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 ht="16.5" x14ac:dyDescent="0.15">
      <c r="A69" s="44" t="s">
        <v>114</v>
      </c>
      <c r="B69" s="45"/>
      <c r="C69" s="46"/>
      <c r="D69" s="17"/>
      <c r="E69" s="17"/>
      <c r="F69" s="17"/>
      <c r="G69" s="17"/>
      <c r="H69" s="18"/>
      <c r="I69" s="32">
        <f>SUM(I65:I68)</f>
        <v>15500</v>
      </c>
      <c r="J69" s="3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 ht="16.5" x14ac:dyDescent="0.15">
      <c r="A70" s="69" t="s">
        <v>115</v>
      </c>
      <c r="B70" s="70"/>
      <c r="C70" s="12" t="s">
        <v>116</v>
      </c>
      <c r="D70" s="14">
        <v>1</v>
      </c>
      <c r="E70" s="14" t="s">
        <v>20</v>
      </c>
      <c r="F70" s="14">
        <v>1</v>
      </c>
      <c r="G70" s="14" t="s">
        <v>20</v>
      </c>
      <c r="H70" s="15">
        <v>30000</v>
      </c>
      <c r="I70" s="28">
        <f>D70*F70*H70</f>
        <v>30000</v>
      </c>
      <c r="J70" s="36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 ht="16.5" x14ac:dyDescent="0.15">
      <c r="A71" s="44" t="s">
        <v>117</v>
      </c>
      <c r="B71" s="45"/>
      <c r="C71" s="46"/>
      <c r="D71" s="17"/>
      <c r="E71" s="17"/>
      <c r="F71" s="17"/>
      <c r="G71" s="17"/>
      <c r="H71" s="18"/>
      <c r="I71" s="32">
        <f>SUM(I70)</f>
        <v>30000</v>
      </c>
      <c r="J71" s="3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spans="1:23" ht="16.5" x14ac:dyDescent="0.15">
      <c r="A72" s="102" t="s">
        <v>142</v>
      </c>
      <c r="B72" s="102" t="s">
        <v>143</v>
      </c>
      <c r="C72" s="77" t="s">
        <v>144</v>
      </c>
      <c r="D72" s="79">
        <v>4</v>
      </c>
      <c r="E72" s="79" t="s">
        <v>151</v>
      </c>
      <c r="F72" s="81">
        <v>4</v>
      </c>
      <c r="G72" s="84" t="s">
        <v>161</v>
      </c>
      <c r="H72" s="80">
        <v>500</v>
      </c>
      <c r="I72" s="28">
        <f t="shared" ref="I72:I75" si="6">H72*F72*D72</f>
        <v>8000</v>
      </c>
      <c r="J72" s="31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3" ht="16.5" x14ac:dyDescent="0.15">
      <c r="A73" s="103"/>
      <c r="B73" s="103"/>
      <c r="C73" s="77" t="s">
        <v>145</v>
      </c>
      <c r="D73" s="79">
        <v>4</v>
      </c>
      <c r="E73" s="79" t="s">
        <v>151</v>
      </c>
      <c r="F73" s="81">
        <v>2</v>
      </c>
      <c r="G73" s="14" t="s">
        <v>20</v>
      </c>
      <c r="H73" s="80">
        <v>1000</v>
      </c>
      <c r="I73" s="28">
        <f t="shared" si="6"/>
        <v>8000</v>
      </c>
      <c r="J73" s="31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</row>
    <row r="74" spans="1:23" ht="16.5" x14ac:dyDescent="0.15">
      <c r="A74" s="103"/>
      <c r="B74" s="103"/>
      <c r="C74" s="77" t="s">
        <v>146</v>
      </c>
      <c r="D74" s="79">
        <v>2</v>
      </c>
      <c r="E74" s="79" t="s">
        <v>150</v>
      </c>
      <c r="F74" s="81">
        <v>4</v>
      </c>
      <c r="G74" s="84" t="s">
        <v>162</v>
      </c>
      <c r="H74" s="80">
        <v>500</v>
      </c>
      <c r="I74" s="28">
        <f t="shared" si="6"/>
        <v>4000</v>
      </c>
      <c r="J74" s="34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spans="1:23" ht="16.5" x14ac:dyDescent="0.15">
      <c r="A75" s="103"/>
      <c r="B75" s="104"/>
      <c r="C75" s="77" t="s">
        <v>147</v>
      </c>
      <c r="D75" s="79">
        <v>4</v>
      </c>
      <c r="E75" s="79" t="s">
        <v>160</v>
      </c>
      <c r="F75" s="81">
        <v>4</v>
      </c>
      <c r="G75" s="84" t="s">
        <v>163</v>
      </c>
      <c r="H75" s="80">
        <v>100</v>
      </c>
      <c r="I75" s="28">
        <f t="shared" si="6"/>
        <v>1600</v>
      </c>
      <c r="J75" s="35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:23" ht="16.5" x14ac:dyDescent="0.15">
      <c r="A76" s="78" t="s">
        <v>148</v>
      </c>
      <c r="B76" s="45"/>
      <c r="C76" s="46"/>
      <c r="D76" s="17"/>
      <c r="E76" s="17"/>
      <c r="F76" s="17"/>
      <c r="G76" s="17"/>
      <c r="H76" s="18"/>
      <c r="I76" s="32">
        <f>SUM(I72:I75)</f>
        <v>21600</v>
      </c>
      <c r="J76" s="3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</row>
    <row r="77" spans="1:23" ht="16.5" x14ac:dyDescent="0.15">
      <c r="A77" s="47" t="s">
        <v>118</v>
      </c>
      <c r="B77" s="48"/>
      <c r="C77" s="48"/>
      <c r="D77" s="48"/>
      <c r="E77" s="48"/>
      <c r="F77" s="48"/>
      <c r="G77" s="48"/>
      <c r="H77" s="49"/>
      <c r="I77" s="37">
        <f>I18+I20+I40+I53+I64+I69+I71+I76</f>
        <v>425055</v>
      </c>
      <c r="J77" s="38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</row>
    <row r="78" spans="1:23" ht="16.5" x14ac:dyDescent="0.15">
      <c r="A78" s="47" t="s">
        <v>119</v>
      </c>
      <c r="B78" s="48"/>
      <c r="C78" s="48"/>
      <c r="D78" s="48"/>
      <c r="E78" s="48"/>
      <c r="F78" s="48"/>
      <c r="G78" s="48"/>
      <c r="H78" s="49"/>
      <c r="I78" s="37">
        <f>I77*0.1</f>
        <v>42505.5</v>
      </c>
      <c r="J78" s="38"/>
    </row>
    <row r="79" spans="1:23" ht="16.5" x14ac:dyDescent="0.15">
      <c r="A79" s="50" t="s">
        <v>120</v>
      </c>
      <c r="B79" s="51"/>
      <c r="C79" s="52"/>
      <c r="D79" s="52"/>
      <c r="E79" s="52"/>
      <c r="F79" s="52"/>
      <c r="G79" s="52"/>
      <c r="H79" s="52"/>
      <c r="I79" s="39">
        <f>I77+I78</f>
        <v>467560.5</v>
      </c>
      <c r="J79" s="40"/>
    </row>
    <row r="80" spans="1:23" ht="16.5" x14ac:dyDescent="0.15">
      <c r="A80" s="47" t="s">
        <v>121</v>
      </c>
      <c r="B80" s="48"/>
      <c r="C80" s="48"/>
      <c r="D80" s="48"/>
      <c r="E80" s="48"/>
      <c r="F80" s="48"/>
      <c r="G80" s="48"/>
      <c r="H80" s="49"/>
      <c r="I80" s="37">
        <f>I79*0.06</f>
        <v>28053.629999999997</v>
      </c>
      <c r="J80" s="38"/>
    </row>
    <row r="81" spans="1:10" ht="16.5" x14ac:dyDescent="0.15">
      <c r="A81" s="50" t="s">
        <v>122</v>
      </c>
      <c r="B81" s="51"/>
      <c r="C81" s="52"/>
      <c r="D81" s="52"/>
      <c r="E81" s="52"/>
      <c r="F81" s="52"/>
      <c r="G81" s="52"/>
      <c r="H81" s="52"/>
      <c r="I81" s="39">
        <f>I79+I80</f>
        <v>495614.13</v>
      </c>
      <c r="J81" s="40"/>
    </row>
  </sheetData>
  <mergeCells count="30">
    <mergeCell ref="A78:H78"/>
    <mergeCell ref="A79:H79"/>
    <mergeCell ref="A80:H80"/>
    <mergeCell ref="A81:H81"/>
    <mergeCell ref="A70:B70"/>
    <mergeCell ref="A71:C71"/>
    <mergeCell ref="A72:A75"/>
    <mergeCell ref="B72:B75"/>
    <mergeCell ref="A76:C76"/>
    <mergeCell ref="A77:H77"/>
    <mergeCell ref="A41:B52"/>
    <mergeCell ref="A53:C53"/>
    <mergeCell ref="A54:B63"/>
    <mergeCell ref="A64:C64"/>
    <mergeCell ref="A65:B68"/>
    <mergeCell ref="A69:C69"/>
    <mergeCell ref="A18:C18"/>
    <mergeCell ref="A20:C20"/>
    <mergeCell ref="A21:A39"/>
    <mergeCell ref="B21:B26"/>
    <mergeCell ref="B27:B39"/>
    <mergeCell ref="A40:C40"/>
    <mergeCell ref="A7:C9"/>
    <mergeCell ref="D7:I7"/>
    <mergeCell ref="D8:G8"/>
    <mergeCell ref="H8:I8"/>
    <mergeCell ref="A10:A17"/>
    <mergeCell ref="B10:B11"/>
    <mergeCell ref="B12:B14"/>
    <mergeCell ref="B15:B17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fitToHeight="2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topLeftCell="A61" workbookViewId="0">
      <selection activeCell="H17" sqref="H17"/>
    </sheetView>
  </sheetViews>
  <sheetFormatPr defaultColWidth="9" defaultRowHeight="13.5" x14ac:dyDescent="0.15"/>
  <cols>
    <col min="1" max="2" width="11.625" style="3" customWidth="1"/>
    <col min="3" max="3" width="40.625" style="3" customWidth="1"/>
    <col min="4" max="8" width="11.625" style="3" customWidth="1"/>
    <col min="9" max="9" width="16.25" style="3" customWidth="1"/>
    <col min="10" max="10" width="58.375" style="3" customWidth="1"/>
    <col min="11" max="11" width="13.375" style="3" customWidth="1"/>
    <col min="12" max="16384" width="9" style="3"/>
  </cols>
  <sheetData>
    <row r="1" spans="1:23" ht="16.5" x14ac:dyDescent="0.15">
      <c r="A1" s="4" t="s">
        <v>0</v>
      </c>
      <c r="B1" s="5" t="s">
        <v>1</v>
      </c>
      <c r="C1" s="5"/>
      <c r="D1" s="6"/>
      <c r="E1" s="6"/>
      <c r="F1" s="6"/>
      <c r="G1" s="6"/>
      <c r="H1" s="6"/>
      <c r="I1" s="6"/>
      <c r="J1" s="6"/>
      <c r="K1" s="4"/>
      <c r="L1" s="4"/>
      <c r="M1" s="4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6.5" x14ac:dyDescent="0.15">
      <c r="A2" s="7" t="s">
        <v>2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4"/>
      <c r="L2" s="4"/>
      <c r="M2" s="4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6.5" x14ac:dyDescent="0.15">
      <c r="A3" s="7" t="s">
        <v>4</v>
      </c>
      <c r="B3" s="62" t="s">
        <v>124</v>
      </c>
      <c r="C3" s="5"/>
      <c r="D3" s="6"/>
      <c r="E3" s="6"/>
      <c r="F3" s="6"/>
      <c r="G3" s="6"/>
      <c r="H3" s="6"/>
      <c r="I3" s="6"/>
      <c r="J3" s="22"/>
      <c r="K3" s="4"/>
      <c r="L3" s="4"/>
      <c r="M3" s="4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6.5" x14ac:dyDescent="0.15">
      <c r="A4" s="7" t="s">
        <v>5</v>
      </c>
      <c r="B4" s="62" t="s">
        <v>123</v>
      </c>
      <c r="C4" s="8"/>
      <c r="D4" s="9"/>
      <c r="E4" s="9"/>
      <c r="F4" s="9"/>
      <c r="G4" s="9"/>
      <c r="H4" s="9"/>
      <c r="I4" s="9"/>
      <c r="J4" s="9"/>
      <c r="K4" s="4"/>
      <c r="L4" s="4"/>
      <c r="M4" s="4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15.75" customHeight="1" x14ac:dyDescent="0.15">
      <c r="A5" s="7" t="s">
        <v>6</v>
      </c>
      <c r="B5" s="62" t="s">
        <v>125</v>
      </c>
      <c r="C5" s="5"/>
      <c r="D5" s="6"/>
      <c r="E5" s="6"/>
      <c r="F5" s="6"/>
      <c r="G5" s="6"/>
      <c r="H5" s="6"/>
      <c r="I5" s="6"/>
      <c r="J5" s="6"/>
      <c r="K5" s="4"/>
      <c r="L5" s="4"/>
      <c r="M5" s="4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20.25" customHeight="1" thickBot="1" x14ac:dyDescent="0.2">
      <c r="A6" s="7" t="s">
        <v>7</v>
      </c>
      <c r="B6" s="63">
        <v>43349</v>
      </c>
      <c r="C6" s="5"/>
      <c r="D6" s="5"/>
      <c r="E6" s="5"/>
      <c r="F6" s="5"/>
      <c r="G6" s="5"/>
      <c r="H6" s="5"/>
      <c r="I6" s="5"/>
      <c r="J6" s="5"/>
      <c r="K6" s="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5.95" customHeight="1" x14ac:dyDescent="0.15">
      <c r="A7" s="56" t="s">
        <v>8</v>
      </c>
      <c r="B7" s="57"/>
      <c r="C7" s="58"/>
      <c r="D7" s="41" t="s">
        <v>9</v>
      </c>
      <c r="E7" s="41"/>
      <c r="F7" s="41"/>
      <c r="G7" s="41"/>
      <c r="H7" s="41"/>
      <c r="I7" s="41"/>
      <c r="J7" s="24" t="s">
        <v>10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15.95" customHeight="1" x14ac:dyDescent="0.15">
      <c r="A8" s="59"/>
      <c r="B8" s="60"/>
      <c r="C8" s="61"/>
      <c r="D8" s="42" t="s">
        <v>11</v>
      </c>
      <c r="E8" s="42"/>
      <c r="F8" s="42"/>
      <c r="G8" s="42"/>
      <c r="H8" s="43" t="s">
        <v>12</v>
      </c>
      <c r="I8" s="43"/>
      <c r="J8" s="26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15.95" customHeight="1" x14ac:dyDescent="0.15">
      <c r="A9" s="59"/>
      <c r="B9" s="60"/>
      <c r="C9" s="61"/>
      <c r="D9" s="10" t="s">
        <v>13</v>
      </c>
      <c r="E9" s="10" t="s">
        <v>14</v>
      </c>
      <c r="F9" s="10" t="s">
        <v>13</v>
      </c>
      <c r="G9" s="10" t="s">
        <v>14</v>
      </c>
      <c r="H9" s="11" t="s">
        <v>15</v>
      </c>
      <c r="I9" s="11" t="s">
        <v>16</v>
      </c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ht="16.5" x14ac:dyDescent="0.15">
      <c r="A10" s="98" t="s">
        <v>166</v>
      </c>
      <c r="B10" s="98" t="s">
        <v>126</v>
      </c>
      <c r="C10" s="85" t="s">
        <v>127</v>
      </c>
      <c r="D10" s="86">
        <v>120</v>
      </c>
      <c r="E10" s="86" t="s">
        <v>149</v>
      </c>
      <c r="F10" s="84">
        <v>2</v>
      </c>
      <c r="G10" s="84" t="s">
        <v>20</v>
      </c>
      <c r="H10" s="87">
        <v>550</v>
      </c>
      <c r="I10" s="88"/>
      <c r="J10" s="82" t="s">
        <v>157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ht="16.5" x14ac:dyDescent="0.15">
      <c r="A11" s="99"/>
      <c r="B11" s="100"/>
      <c r="C11" s="89" t="s">
        <v>128</v>
      </c>
      <c r="D11" s="90">
        <v>30</v>
      </c>
      <c r="E11" s="90" t="s">
        <v>150</v>
      </c>
      <c r="F11" s="84">
        <v>2</v>
      </c>
      <c r="G11" s="84" t="s">
        <v>20</v>
      </c>
      <c r="H11" s="91">
        <v>550</v>
      </c>
      <c r="I11" s="88"/>
      <c r="J11" s="82" t="s">
        <v>158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ht="16.5" x14ac:dyDescent="0.15">
      <c r="A12" s="99"/>
      <c r="B12" s="98" t="s">
        <v>129</v>
      </c>
      <c r="C12" s="85" t="s">
        <v>130</v>
      </c>
      <c r="D12" s="86">
        <v>267</v>
      </c>
      <c r="E12" s="86" t="s">
        <v>151</v>
      </c>
      <c r="F12" s="84">
        <v>1</v>
      </c>
      <c r="G12" s="84" t="s">
        <v>20</v>
      </c>
      <c r="H12" s="87">
        <v>118</v>
      </c>
      <c r="I12" s="88">
        <f t="shared" ref="I12:I19" si="0">H12*F12*D12</f>
        <v>31506</v>
      </c>
      <c r="J12" s="92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ht="16.5" x14ac:dyDescent="0.15">
      <c r="A13" s="99"/>
      <c r="B13" s="99"/>
      <c r="C13" s="89" t="s">
        <v>131</v>
      </c>
      <c r="D13" s="90">
        <v>27</v>
      </c>
      <c r="E13" s="90" t="s">
        <v>152</v>
      </c>
      <c r="F13" s="84">
        <v>1</v>
      </c>
      <c r="G13" s="84" t="s">
        <v>20</v>
      </c>
      <c r="H13" s="91">
        <v>2199</v>
      </c>
      <c r="I13" s="88">
        <f t="shared" si="0"/>
        <v>59373</v>
      </c>
      <c r="J13" s="93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ht="16.5" x14ac:dyDescent="0.15">
      <c r="A14" s="99"/>
      <c r="B14" s="100"/>
      <c r="C14" s="85" t="s">
        <v>132</v>
      </c>
      <c r="D14" s="86">
        <v>267</v>
      </c>
      <c r="E14" s="86" t="s">
        <v>153</v>
      </c>
      <c r="F14" s="84">
        <v>1</v>
      </c>
      <c r="G14" s="84" t="s">
        <v>20</v>
      </c>
      <c r="H14" s="87">
        <v>150</v>
      </c>
      <c r="I14" s="88">
        <f t="shared" si="0"/>
        <v>40050</v>
      </c>
      <c r="J14" s="93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ht="16.5" x14ac:dyDescent="0.15">
      <c r="A15" s="99"/>
      <c r="B15" s="98" t="s">
        <v>133</v>
      </c>
      <c r="C15" s="85" t="s">
        <v>172</v>
      </c>
      <c r="D15" s="86">
        <v>1</v>
      </c>
      <c r="E15" s="86" t="s">
        <v>155</v>
      </c>
      <c r="F15" s="84">
        <v>1</v>
      </c>
      <c r="G15" s="84" t="s">
        <v>20</v>
      </c>
      <c r="H15" s="87">
        <v>23000</v>
      </c>
      <c r="I15" s="88">
        <f t="shared" si="0"/>
        <v>23000</v>
      </c>
      <c r="J15" s="93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ht="16.5" x14ac:dyDescent="0.15">
      <c r="A16" s="99"/>
      <c r="B16" s="99"/>
      <c r="C16" s="89" t="s">
        <v>135</v>
      </c>
      <c r="D16" s="90">
        <v>1</v>
      </c>
      <c r="E16" s="90" t="s">
        <v>156</v>
      </c>
      <c r="F16" s="84">
        <v>1</v>
      </c>
      <c r="G16" s="84" t="s">
        <v>20</v>
      </c>
      <c r="H16" s="91">
        <v>15000</v>
      </c>
      <c r="I16" s="88">
        <f t="shared" si="0"/>
        <v>15000</v>
      </c>
      <c r="J16" s="93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ht="16.5" x14ac:dyDescent="0.15">
      <c r="A17" s="100"/>
      <c r="B17" s="100"/>
      <c r="C17" s="85" t="s">
        <v>136</v>
      </c>
      <c r="D17" s="86">
        <v>160</v>
      </c>
      <c r="E17" s="86" t="s">
        <v>154</v>
      </c>
      <c r="F17" s="84">
        <v>3</v>
      </c>
      <c r="G17" s="84" t="s">
        <v>20</v>
      </c>
      <c r="H17" s="87">
        <v>88</v>
      </c>
      <c r="I17" s="88">
        <f t="shared" si="0"/>
        <v>42240</v>
      </c>
      <c r="J17" s="93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ht="16.5" x14ac:dyDescent="0.15">
      <c r="A18" s="78" t="s">
        <v>137</v>
      </c>
      <c r="B18" s="45"/>
      <c r="C18" s="46"/>
      <c r="D18" s="17"/>
      <c r="E18" s="17"/>
      <c r="F18" s="17"/>
      <c r="G18" s="17"/>
      <c r="H18" s="18"/>
      <c r="I18" s="32">
        <f>SUM(I10:I17)</f>
        <v>211169</v>
      </c>
      <c r="J18" s="33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ht="16.5" x14ac:dyDescent="0.15">
      <c r="A19" s="101" t="s">
        <v>138</v>
      </c>
      <c r="B19" s="97" t="s">
        <v>139</v>
      </c>
      <c r="C19" s="94" t="s">
        <v>140</v>
      </c>
      <c r="D19" s="84">
        <v>4</v>
      </c>
      <c r="E19" s="83" t="s">
        <v>159</v>
      </c>
      <c r="F19" s="84">
        <v>1</v>
      </c>
      <c r="G19" s="84" t="s">
        <v>20</v>
      </c>
      <c r="H19" s="95">
        <v>800</v>
      </c>
      <c r="I19" s="88">
        <f t="shared" ref="I19" si="1">H19*F19*D19</f>
        <v>3200</v>
      </c>
      <c r="J19" s="31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ht="16.5" x14ac:dyDescent="0.15">
      <c r="A20" s="78" t="s">
        <v>141</v>
      </c>
      <c r="B20" s="45"/>
      <c r="C20" s="46"/>
      <c r="D20" s="17"/>
      <c r="E20" s="17"/>
      <c r="F20" s="17"/>
      <c r="G20" s="17"/>
      <c r="H20" s="18"/>
      <c r="I20" s="32">
        <f>SUM(I19:I19)</f>
        <v>3200</v>
      </c>
      <c r="J20" s="33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ht="14.1" customHeight="1" x14ac:dyDescent="0.15">
      <c r="A21" s="53" t="s">
        <v>17</v>
      </c>
      <c r="B21" s="96" t="s">
        <v>164</v>
      </c>
      <c r="C21" s="12" t="s">
        <v>18</v>
      </c>
      <c r="D21" s="13">
        <v>15</v>
      </c>
      <c r="E21" s="13" t="s">
        <v>19</v>
      </c>
      <c r="F21" s="14">
        <v>1</v>
      </c>
      <c r="G21" s="14" t="s">
        <v>20</v>
      </c>
      <c r="H21" s="15">
        <v>80</v>
      </c>
      <c r="I21" s="28">
        <f t="shared" ref="I21:I39" si="2">H21*F21*D21</f>
        <v>1200</v>
      </c>
      <c r="J21" s="29" t="s">
        <v>21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ht="14.1" customHeight="1" x14ac:dyDescent="0.15">
      <c r="A22" s="53"/>
      <c r="B22" s="64"/>
      <c r="C22" s="12" t="s">
        <v>22</v>
      </c>
      <c r="D22" s="13">
        <v>1</v>
      </c>
      <c r="E22" s="13" t="s">
        <v>23</v>
      </c>
      <c r="F22" s="14">
        <v>1</v>
      </c>
      <c r="G22" s="14" t="s">
        <v>20</v>
      </c>
      <c r="H22" s="15">
        <v>10000</v>
      </c>
      <c r="I22" s="28">
        <f t="shared" si="2"/>
        <v>10000</v>
      </c>
      <c r="J22" s="29" t="s">
        <v>24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ht="14.1" customHeight="1" x14ac:dyDescent="0.15">
      <c r="A23" s="53"/>
      <c r="B23" s="64"/>
      <c r="C23" s="12" t="s">
        <v>25</v>
      </c>
      <c r="D23" s="13">
        <v>1</v>
      </c>
      <c r="E23" s="13" t="s">
        <v>23</v>
      </c>
      <c r="F23" s="14">
        <v>1</v>
      </c>
      <c r="G23" s="14" t="s">
        <v>20</v>
      </c>
      <c r="H23" s="15">
        <v>6000</v>
      </c>
      <c r="I23" s="28">
        <f t="shared" si="2"/>
        <v>6000</v>
      </c>
      <c r="J23" s="29" t="s">
        <v>26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 ht="14.1" customHeight="1" x14ac:dyDescent="0.15">
      <c r="A24" s="53"/>
      <c r="B24" s="65"/>
      <c r="C24" s="12" t="s">
        <v>27</v>
      </c>
      <c r="D24" s="13">
        <v>2</v>
      </c>
      <c r="E24" s="13" t="s">
        <v>28</v>
      </c>
      <c r="F24" s="14">
        <v>1</v>
      </c>
      <c r="G24" s="14" t="s">
        <v>20</v>
      </c>
      <c r="H24" s="15">
        <v>35</v>
      </c>
      <c r="I24" s="28">
        <f t="shared" si="2"/>
        <v>70</v>
      </c>
      <c r="J24" s="29" t="s">
        <v>29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3" ht="14.1" customHeight="1" x14ac:dyDescent="0.15">
      <c r="A25" s="53"/>
      <c r="B25" s="65"/>
      <c r="C25" s="12" t="s">
        <v>30</v>
      </c>
      <c r="D25" s="13">
        <v>4</v>
      </c>
      <c r="E25" s="13" t="s">
        <v>23</v>
      </c>
      <c r="F25" s="14">
        <v>1</v>
      </c>
      <c r="G25" s="14" t="s">
        <v>20</v>
      </c>
      <c r="H25" s="15">
        <v>20</v>
      </c>
      <c r="I25" s="28">
        <f t="shared" si="2"/>
        <v>80</v>
      </c>
      <c r="J25" s="31" t="s">
        <v>31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3" ht="14.1" customHeight="1" x14ac:dyDescent="0.15">
      <c r="A26" s="53"/>
      <c r="B26" s="65"/>
      <c r="C26" s="12" t="s">
        <v>32</v>
      </c>
      <c r="D26" s="13">
        <v>1</v>
      </c>
      <c r="E26" s="13" t="s">
        <v>33</v>
      </c>
      <c r="F26" s="14">
        <v>1</v>
      </c>
      <c r="G26" s="14" t="s">
        <v>20</v>
      </c>
      <c r="H26" s="15">
        <v>30</v>
      </c>
      <c r="I26" s="28">
        <f t="shared" si="2"/>
        <v>30</v>
      </c>
      <c r="J26" s="29" t="s">
        <v>34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3" ht="16.5" x14ac:dyDescent="0.15">
      <c r="A27" s="53"/>
      <c r="B27" s="66" t="s">
        <v>35</v>
      </c>
      <c r="C27" s="12" t="s">
        <v>36</v>
      </c>
      <c r="D27" s="13">
        <v>36</v>
      </c>
      <c r="E27" s="16" t="s">
        <v>37</v>
      </c>
      <c r="F27" s="14">
        <v>1</v>
      </c>
      <c r="G27" s="14" t="s">
        <v>20</v>
      </c>
      <c r="H27" s="15">
        <v>240</v>
      </c>
      <c r="I27" s="28">
        <f t="shared" si="2"/>
        <v>8640</v>
      </c>
      <c r="J27" s="29" t="s">
        <v>38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ht="16.5" x14ac:dyDescent="0.15">
      <c r="A28" s="53"/>
      <c r="B28" s="67"/>
      <c r="C28" s="12" t="s">
        <v>39</v>
      </c>
      <c r="D28" s="13">
        <v>2</v>
      </c>
      <c r="E28" s="16" t="s">
        <v>23</v>
      </c>
      <c r="F28" s="14">
        <v>1</v>
      </c>
      <c r="G28" s="14" t="s">
        <v>20</v>
      </c>
      <c r="H28" s="15">
        <v>2200</v>
      </c>
      <c r="I28" s="28">
        <f t="shared" si="2"/>
        <v>4400</v>
      </c>
      <c r="J28" s="29" t="s">
        <v>40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ht="16.5" x14ac:dyDescent="0.15">
      <c r="A29" s="53"/>
      <c r="B29" s="67"/>
      <c r="C29" s="12" t="s">
        <v>41</v>
      </c>
      <c r="D29" s="13">
        <v>2</v>
      </c>
      <c r="E29" s="16" t="s">
        <v>23</v>
      </c>
      <c r="F29" s="14">
        <v>1</v>
      </c>
      <c r="G29" s="14" t="s">
        <v>20</v>
      </c>
      <c r="H29" s="15">
        <v>6500</v>
      </c>
      <c r="I29" s="28">
        <f t="shared" si="2"/>
        <v>13000</v>
      </c>
      <c r="J29" s="29" t="s">
        <v>42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ht="14.1" customHeight="1" x14ac:dyDescent="0.15">
      <c r="A30" s="53"/>
      <c r="B30" s="67"/>
      <c r="C30" s="12" t="s">
        <v>27</v>
      </c>
      <c r="D30" s="13">
        <v>17</v>
      </c>
      <c r="E30" s="13" t="s">
        <v>28</v>
      </c>
      <c r="F30" s="14">
        <v>1</v>
      </c>
      <c r="G30" s="14" t="s">
        <v>20</v>
      </c>
      <c r="H30" s="15">
        <v>35</v>
      </c>
      <c r="I30" s="28">
        <f t="shared" si="2"/>
        <v>595</v>
      </c>
      <c r="J30" s="29" t="s">
        <v>43</v>
      </c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6.5" x14ac:dyDescent="0.15">
      <c r="A31" s="53"/>
      <c r="B31" s="67"/>
      <c r="C31" s="12" t="s">
        <v>44</v>
      </c>
      <c r="D31" s="13">
        <v>1</v>
      </c>
      <c r="E31" s="16" t="s">
        <v>23</v>
      </c>
      <c r="F31" s="14">
        <v>1</v>
      </c>
      <c r="G31" s="14" t="s">
        <v>20</v>
      </c>
      <c r="H31" s="15">
        <v>5040</v>
      </c>
      <c r="I31" s="28">
        <f t="shared" si="2"/>
        <v>5040</v>
      </c>
      <c r="J31" s="29" t="s">
        <v>45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ht="16.5" x14ac:dyDescent="0.15">
      <c r="A32" s="53"/>
      <c r="B32" s="67"/>
      <c r="C32" s="12" t="s">
        <v>46</v>
      </c>
      <c r="D32" s="13">
        <v>1</v>
      </c>
      <c r="E32" s="16" t="s">
        <v>23</v>
      </c>
      <c r="F32" s="14">
        <v>1</v>
      </c>
      <c r="G32" s="14" t="s">
        <v>20</v>
      </c>
      <c r="H32" s="15">
        <v>7000</v>
      </c>
      <c r="I32" s="28">
        <f t="shared" si="2"/>
        <v>7000</v>
      </c>
      <c r="J32" s="29" t="s">
        <v>47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ht="16.5" x14ac:dyDescent="0.15">
      <c r="A33" s="53"/>
      <c r="B33" s="67"/>
      <c r="C33" s="12" t="s">
        <v>48</v>
      </c>
      <c r="D33" s="13">
        <v>1</v>
      </c>
      <c r="E33" s="16" t="s">
        <v>23</v>
      </c>
      <c r="F33" s="14">
        <v>1</v>
      </c>
      <c r="G33" s="14" t="s">
        <v>20</v>
      </c>
      <c r="H33" s="15">
        <v>2500</v>
      </c>
      <c r="I33" s="28">
        <f t="shared" si="2"/>
        <v>2500</v>
      </c>
      <c r="J33" s="29" t="s">
        <v>49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ht="16.5" x14ac:dyDescent="0.15">
      <c r="A34" s="53"/>
      <c r="B34" s="67"/>
      <c r="C34" s="12" t="s">
        <v>50</v>
      </c>
      <c r="D34" s="13">
        <v>2</v>
      </c>
      <c r="E34" s="16" t="s">
        <v>23</v>
      </c>
      <c r="F34" s="14">
        <v>1</v>
      </c>
      <c r="G34" s="14" t="s">
        <v>20</v>
      </c>
      <c r="H34" s="15">
        <v>2000</v>
      </c>
      <c r="I34" s="28">
        <f t="shared" si="2"/>
        <v>4000</v>
      </c>
      <c r="J34" s="29" t="s">
        <v>51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ht="16.5" x14ac:dyDescent="0.15">
      <c r="A35" s="53"/>
      <c r="B35" s="67"/>
      <c r="C35" s="12" t="s">
        <v>27</v>
      </c>
      <c r="D35" s="13">
        <v>24</v>
      </c>
      <c r="E35" s="16" t="s">
        <v>28</v>
      </c>
      <c r="F35" s="14">
        <v>1</v>
      </c>
      <c r="G35" s="14" t="s">
        <v>20</v>
      </c>
      <c r="H35" s="15">
        <v>35</v>
      </c>
      <c r="I35" s="28">
        <f t="shared" si="2"/>
        <v>840</v>
      </c>
      <c r="J35" s="29" t="s">
        <v>52</v>
      </c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s="1" customFormat="1" ht="16.5" x14ac:dyDescent="0.15">
      <c r="A36" s="53"/>
      <c r="B36" s="67"/>
      <c r="C36" s="12" t="s">
        <v>53</v>
      </c>
      <c r="D36" s="13">
        <v>150</v>
      </c>
      <c r="E36" s="16" t="s">
        <v>19</v>
      </c>
      <c r="F36" s="14">
        <v>1</v>
      </c>
      <c r="G36" s="14" t="s">
        <v>20</v>
      </c>
      <c r="H36" s="15">
        <v>20</v>
      </c>
      <c r="I36" s="28">
        <f t="shared" si="2"/>
        <v>3000</v>
      </c>
      <c r="J36" s="29" t="s">
        <v>54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ht="16.5" x14ac:dyDescent="0.15">
      <c r="A37" s="54"/>
      <c r="B37" s="67"/>
      <c r="C37" s="12" t="s">
        <v>55</v>
      </c>
      <c r="D37" s="13">
        <v>1</v>
      </c>
      <c r="E37" s="13" t="s">
        <v>23</v>
      </c>
      <c r="F37" s="14">
        <v>1</v>
      </c>
      <c r="G37" s="14" t="s">
        <v>20</v>
      </c>
      <c r="H37" s="15">
        <v>3000</v>
      </c>
      <c r="I37" s="28">
        <f t="shared" si="2"/>
        <v>3000</v>
      </c>
      <c r="J37" s="29" t="s">
        <v>56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ht="16.5" x14ac:dyDescent="0.15">
      <c r="A38" s="54"/>
      <c r="B38" s="67"/>
      <c r="C38" s="12" t="s">
        <v>57</v>
      </c>
      <c r="D38" s="13">
        <v>20</v>
      </c>
      <c r="E38" s="16" t="s">
        <v>58</v>
      </c>
      <c r="F38" s="14">
        <v>1</v>
      </c>
      <c r="G38" s="14" t="s">
        <v>20</v>
      </c>
      <c r="H38" s="15">
        <v>10</v>
      </c>
      <c r="I38" s="28">
        <f t="shared" si="2"/>
        <v>200</v>
      </c>
      <c r="J38" s="29" t="s">
        <v>59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spans="1:23" ht="16.5" x14ac:dyDescent="0.15">
      <c r="A39" s="55"/>
      <c r="B39" s="68"/>
      <c r="C39" s="12" t="s">
        <v>60</v>
      </c>
      <c r="D39" s="13">
        <v>3</v>
      </c>
      <c r="E39" s="16" t="s">
        <v>33</v>
      </c>
      <c r="F39" s="14">
        <v>1</v>
      </c>
      <c r="G39" s="14" t="s">
        <v>20</v>
      </c>
      <c r="H39" s="15">
        <v>1200</v>
      </c>
      <c r="I39" s="28">
        <f t="shared" si="2"/>
        <v>3600</v>
      </c>
      <c r="J39" s="29" t="s">
        <v>61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ht="16.5" x14ac:dyDescent="0.15">
      <c r="A40" s="44" t="s">
        <v>62</v>
      </c>
      <c r="B40" s="45"/>
      <c r="C40" s="46"/>
      <c r="D40" s="17"/>
      <c r="E40" s="17"/>
      <c r="F40" s="17"/>
      <c r="G40" s="17"/>
      <c r="H40" s="18"/>
      <c r="I40" s="32">
        <f>SUM(I21:I39)</f>
        <v>73195</v>
      </c>
      <c r="J40" s="33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3" ht="16.5" x14ac:dyDescent="0.15">
      <c r="A41" s="71" t="s">
        <v>63</v>
      </c>
      <c r="B41" s="72"/>
      <c r="C41" s="19" t="s">
        <v>64</v>
      </c>
      <c r="D41" s="14">
        <v>270</v>
      </c>
      <c r="E41" s="16" t="s">
        <v>33</v>
      </c>
      <c r="F41" s="14">
        <v>1</v>
      </c>
      <c r="G41" s="14" t="s">
        <v>20</v>
      </c>
      <c r="H41" s="15">
        <v>20</v>
      </c>
      <c r="I41" s="28">
        <f t="shared" ref="I41:I52" si="3">H41*F41*D41</f>
        <v>5400</v>
      </c>
      <c r="J41" s="31" t="s">
        <v>31</v>
      </c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ht="16.5" x14ac:dyDescent="0.15">
      <c r="A42" s="73"/>
      <c r="B42" s="74"/>
      <c r="C42" s="19" t="s">
        <v>65</v>
      </c>
      <c r="D42" s="14">
        <v>27</v>
      </c>
      <c r="E42" s="16" t="s">
        <v>33</v>
      </c>
      <c r="F42" s="14">
        <v>1</v>
      </c>
      <c r="G42" s="14" t="s">
        <v>20</v>
      </c>
      <c r="H42" s="15">
        <v>20</v>
      </c>
      <c r="I42" s="28">
        <f t="shared" si="3"/>
        <v>540</v>
      </c>
      <c r="J42" s="31" t="s">
        <v>66</v>
      </c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ht="16.5" x14ac:dyDescent="0.15">
      <c r="A43" s="73"/>
      <c r="B43" s="74"/>
      <c r="C43" s="12" t="s">
        <v>67</v>
      </c>
      <c r="D43" s="12">
        <v>280</v>
      </c>
      <c r="E43" s="16" t="s">
        <v>58</v>
      </c>
      <c r="F43" s="14">
        <v>1</v>
      </c>
      <c r="G43" s="14" t="s">
        <v>20</v>
      </c>
      <c r="H43" s="15">
        <v>0.5</v>
      </c>
      <c r="I43" s="28">
        <f t="shared" si="3"/>
        <v>140</v>
      </c>
      <c r="J43" s="34" t="s">
        <v>68</v>
      </c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ht="16.5" x14ac:dyDescent="0.15">
      <c r="A44" s="73"/>
      <c r="B44" s="74"/>
      <c r="C44" s="12" t="s">
        <v>69</v>
      </c>
      <c r="D44" s="12">
        <v>8</v>
      </c>
      <c r="E44" s="16" t="s">
        <v>33</v>
      </c>
      <c r="F44" s="14">
        <v>1</v>
      </c>
      <c r="G44" s="14" t="s">
        <v>20</v>
      </c>
      <c r="H44" s="15">
        <v>40</v>
      </c>
      <c r="I44" s="28">
        <f t="shared" si="3"/>
        <v>320</v>
      </c>
      <c r="J44" s="35" t="s">
        <v>70</v>
      </c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ht="16.5" x14ac:dyDescent="0.15">
      <c r="A45" s="73"/>
      <c r="B45" s="74"/>
      <c r="C45" s="12" t="s">
        <v>71</v>
      </c>
      <c r="D45" s="12">
        <v>20</v>
      </c>
      <c r="E45" s="16" t="s">
        <v>58</v>
      </c>
      <c r="F45" s="14">
        <v>1</v>
      </c>
      <c r="G45" s="14" t="s">
        <v>20</v>
      </c>
      <c r="H45" s="15">
        <v>2</v>
      </c>
      <c r="I45" s="28">
        <f t="shared" si="3"/>
        <v>40</v>
      </c>
      <c r="J45" s="35" t="s">
        <v>72</v>
      </c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ht="16.5" x14ac:dyDescent="0.15">
      <c r="A46" s="73"/>
      <c r="B46" s="74"/>
      <c r="C46" s="12" t="s">
        <v>73</v>
      </c>
      <c r="D46" s="12">
        <v>6</v>
      </c>
      <c r="E46" s="16" t="s">
        <v>58</v>
      </c>
      <c r="F46" s="14">
        <v>1</v>
      </c>
      <c r="G46" s="14" t="s">
        <v>20</v>
      </c>
      <c r="H46" s="15">
        <v>50</v>
      </c>
      <c r="I46" s="28">
        <f t="shared" si="3"/>
        <v>300</v>
      </c>
      <c r="J46" s="35" t="s">
        <v>74</v>
      </c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ht="16.5" x14ac:dyDescent="0.15">
      <c r="A47" s="73"/>
      <c r="B47" s="74"/>
      <c r="C47" s="12" t="s">
        <v>75</v>
      </c>
      <c r="D47" s="12">
        <v>280</v>
      </c>
      <c r="E47" s="16" t="s">
        <v>58</v>
      </c>
      <c r="F47" s="14">
        <v>1</v>
      </c>
      <c r="G47" s="14" t="s">
        <v>20</v>
      </c>
      <c r="H47" s="15">
        <v>1.5</v>
      </c>
      <c r="I47" s="28">
        <f t="shared" si="3"/>
        <v>420</v>
      </c>
      <c r="J47" s="35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16.5" x14ac:dyDescent="0.15">
      <c r="A48" s="73"/>
      <c r="B48" s="74"/>
      <c r="C48" s="12" t="s">
        <v>76</v>
      </c>
      <c r="D48" s="12">
        <v>12</v>
      </c>
      <c r="E48" s="16" t="s">
        <v>33</v>
      </c>
      <c r="F48" s="14">
        <v>1</v>
      </c>
      <c r="G48" s="14" t="s">
        <v>20</v>
      </c>
      <c r="H48" s="15">
        <v>50</v>
      </c>
      <c r="I48" s="28">
        <f t="shared" si="3"/>
        <v>600</v>
      </c>
      <c r="J48" s="35" t="s">
        <v>77</v>
      </c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ht="16.5" x14ac:dyDescent="0.15">
      <c r="A49" s="73"/>
      <c r="B49" s="74"/>
      <c r="C49" s="12" t="s">
        <v>78</v>
      </c>
      <c r="D49" s="12">
        <v>280</v>
      </c>
      <c r="E49" s="16" t="s">
        <v>33</v>
      </c>
      <c r="F49" s="14">
        <v>1</v>
      </c>
      <c r="G49" s="14" t="s">
        <v>20</v>
      </c>
      <c r="H49" s="15">
        <v>3</v>
      </c>
      <c r="I49" s="28">
        <f t="shared" si="3"/>
        <v>840</v>
      </c>
      <c r="J49" s="35" t="s">
        <v>79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s="1" customFormat="1" ht="16.5" x14ac:dyDescent="0.15">
      <c r="A50" s="73"/>
      <c r="B50" s="74"/>
      <c r="C50" s="12" t="s">
        <v>80</v>
      </c>
      <c r="D50" s="13">
        <v>270</v>
      </c>
      <c r="E50" s="13" t="s">
        <v>33</v>
      </c>
      <c r="F50" s="14">
        <v>1</v>
      </c>
      <c r="G50" s="14" t="s">
        <v>20</v>
      </c>
      <c r="H50" s="15">
        <v>8</v>
      </c>
      <c r="I50" s="28">
        <f t="shared" si="3"/>
        <v>2160</v>
      </c>
      <c r="J50" s="29" t="s">
        <v>81</v>
      </c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s="1" customFormat="1" ht="16.5" x14ac:dyDescent="0.15">
      <c r="A51" s="73"/>
      <c r="B51" s="74"/>
      <c r="C51" s="12" t="s">
        <v>82</v>
      </c>
      <c r="D51" s="14">
        <v>270</v>
      </c>
      <c r="E51" s="16" t="s">
        <v>33</v>
      </c>
      <c r="F51" s="14">
        <v>1</v>
      </c>
      <c r="G51" s="14" t="s">
        <v>20</v>
      </c>
      <c r="H51" s="15">
        <v>80</v>
      </c>
      <c r="I51" s="28">
        <f t="shared" si="3"/>
        <v>21600</v>
      </c>
      <c r="J51" s="29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ht="16.5" x14ac:dyDescent="0.15">
      <c r="A52" s="75"/>
      <c r="B52" s="76"/>
      <c r="C52" s="12" t="s">
        <v>83</v>
      </c>
      <c r="D52" s="13">
        <v>1</v>
      </c>
      <c r="E52" s="16" t="s">
        <v>20</v>
      </c>
      <c r="F52" s="14">
        <v>1</v>
      </c>
      <c r="G52" s="14" t="s">
        <v>20</v>
      </c>
      <c r="H52" s="15">
        <v>2500</v>
      </c>
      <c r="I52" s="28">
        <f t="shared" si="3"/>
        <v>2500</v>
      </c>
      <c r="J52" s="29" t="s">
        <v>84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ht="16.5" x14ac:dyDescent="0.15">
      <c r="A53" s="44" t="s">
        <v>85</v>
      </c>
      <c r="B53" s="45"/>
      <c r="C53" s="46"/>
      <c r="D53" s="17"/>
      <c r="E53" s="17"/>
      <c r="F53" s="17"/>
      <c r="G53" s="17"/>
      <c r="H53" s="18"/>
      <c r="I53" s="32">
        <f>SUM(I41:I52)</f>
        <v>34860</v>
      </c>
      <c r="J53" s="33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ht="16.5" x14ac:dyDescent="0.15">
      <c r="A54" s="71" t="s">
        <v>86</v>
      </c>
      <c r="B54" s="72"/>
      <c r="C54" s="20" t="s">
        <v>87</v>
      </c>
      <c r="D54" s="13">
        <v>1</v>
      </c>
      <c r="E54" s="13" t="s">
        <v>23</v>
      </c>
      <c r="F54" s="14">
        <v>1</v>
      </c>
      <c r="G54" s="14" t="s">
        <v>20</v>
      </c>
      <c r="H54" s="15">
        <v>5000</v>
      </c>
      <c r="I54" s="28">
        <f>H54*F54*D54</f>
        <v>5000</v>
      </c>
      <c r="J54" s="29" t="s">
        <v>88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ht="16.5" x14ac:dyDescent="0.15">
      <c r="A55" s="73"/>
      <c r="B55" s="74"/>
      <c r="C55" s="20" t="s">
        <v>89</v>
      </c>
      <c r="D55" s="13">
        <v>6</v>
      </c>
      <c r="E55" s="13" t="s">
        <v>33</v>
      </c>
      <c r="F55" s="14">
        <v>1</v>
      </c>
      <c r="G55" s="14" t="s">
        <v>20</v>
      </c>
      <c r="H55" s="15">
        <v>200</v>
      </c>
      <c r="I55" s="28">
        <f t="shared" ref="I55:I63" si="4">H55*F55*D55</f>
        <v>1200</v>
      </c>
      <c r="J55" s="29" t="s">
        <v>90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ht="16.5" x14ac:dyDescent="0.15">
      <c r="A56" s="73"/>
      <c r="B56" s="74"/>
      <c r="C56" s="20" t="s">
        <v>91</v>
      </c>
      <c r="D56" s="13">
        <v>1</v>
      </c>
      <c r="E56" s="13" t="s">
        <v>33</v>
      </c>
      <c r="F56" s="14">
        <v>1</v>
      </c>
      <c r="G56" s="14" t="s">
        <v>20</v>
      </c>
      <c r="H56" s="15">
        <v>200</v>
      </c>
      <c r="I56" s="28">
        <f t="shared" si="4"/>
        <v>200</v>
      </c>
      <c r="J56" s="29" t="s">
        <v>92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ht="16.5" x14ac:dyDescent="0.15">
      <c r="A57" s="73"/>
      <c r="B57" s="74"/>
      <c r="C57" s="20" t="s">
        <v>93</v>
      </c>
      <c r="D57" s="13">
        <v>20</v>
      </c>
      <c r="E57" s="13" t="s">
        <v>33</v>
      </c>
      <c r="F57" s="14">
        <v>1</v>
      </c>
      <c r="G57" s="14" t="s">
        <v>20</v>
      </c>
      <c r="H57" s="15">
        <v>50</v>
      </c>
      <c r="I57" s="28">
        <f t="shared" si="4"/>
        <v>1000</v>
      </c>
      <c r="J57" s="29" t="s">
        <v>94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 ht="16.5" x14ac:dyDescent="0.15">
      <c r="A58" s="73"/>
      <c r="B58" s="74"/>
      <c r="C58" s="20" t="s">
        <v>95</v>
      </c>
      <c r="D58" s="13">
        <v>20</v>
      </c>
      <c r="E58" s="13" t="s">
        <v>33</v>
      </c>
      <c r="F58" s="14">
        <v>1</v>
      </c>
      <c r="G58" s="14" t="s">
        <v>20</v>
      </c>
      <c r="H58" s="15">
        <v>100</v>
      </c>
      <c r="I58" s="28">
        <f t="shared" si="4"/>
        <v>2000</v>
      </c>
      <c r="J58" s="29" t="s">
        <v>96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ht="16.5" x14ac:dyDescent="0.15">
      <c r="A59" s="73"/>
      <c r="B59" s="74"/>
      <c r="C59" s="20" t="s">
        <v>97</v>
      </c>
      <c r="D59" s="13">
        <v>2</v>
      </c>
      <c r="E59" s="13" t="s">
        <v>23</v>
      </c>
      <c r="F59" s="14">
        <v>1</v>
      </c>
      <c r="G59" s="14" t="s">
        <v>20</v>
      </c>
      <c r="H59" s="15">
        <v>1000</v>
      </c>
      <c r="I59" s="28">
        <f t="shared" si="4"/>
        <v>2000</v>
      </c>
      <c r="J59" s="29" t="s">
        <v>98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23" ht="16.5" x14ac:dyDescent="0.15">
      <c r="A60" s="73"/>
      <c r="B60" s="74"/>
      <c r="C60" s="20" t="s">
        <v>99</v>
      </c>
      <c r="D60" s="13">
        <v>1</v>
      </c>
      <c r="E60" s="13" t="s">
        <v>23</v>
      </c>
      <c r="F60" s="14">
        <v>1</v>
      </c>
      <c r="G60" s="14" t="s">
        <v>20</v>
      </c>
      <c r="H60" s="15">
        <v>800</v>
      </c>
      <c r="I60" s="28">
        <f t="shared" si="4"/>
        <v>800</v>
      </c>
      <c r="J60" s="29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 ht="16.5" x14ac:dyDescent="0.15">
      <c r="A61" s="73"/>
      <c r="B61" s="74"/>
      <c r="C61" s="20" t="s">
        <v>100</v>
      </c>
      <c r="D61" s="13">
        <v>1</v>
      </c>
      <c r="E61" s="13" t="s">
        <v>23</v>
      </c>
      <c r="F61" s="14">
        <v>1</v>
      </c>
      <c r="G61" s="14" t="s">
        <v>20</v>
      </c>
      <c r="H61" s="15">
        <v>2000</v>
      </c>
      <c r="I61" s="28">
        <f t="shared" si="4"/>
        <v>2000</v>
      </c>
      <c r="J61" s="29" t="s">
        <v>101</v>
      </c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 s="2" customFormat="1" ht="17.100000000000001" customHeight="1" x14ac:dyDescent="0.15">
      <c r="A62" s="73"/>
      <c r="B62" s="74"/>
      <c r="C62" s="12" t="s">
        <v>102</v>
      </c>
      <c r="D62" s="13">
        <v>2</v>
      </c>
      <c r="E62" s="13" t="s">
        <v>20</v>
      </c>
      <c r="F62" s="14">
        <v>1</v>
      </c>
      <c r="G62" s="14" t="s">
        <v>20</v>
      </c>
      <c r="H62" s="15">
        <v>3000</v>
      </c>
      <c r="I62" s="28">
        <f t="shared" si="4"/>
        <v>6000</v>
      </c>
      <c r="J62" s="29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23" s="2" customFormat="1" ht="16.5" x14ac:dyDescent="0.15">
      <c r="A63" s="75"/>
      <c r="B63" s="76"/>
      <c r="C63" s="12" t="s">
        <v>103</v>
      </c>
      <c r="D63" s="13">
        <v>2</v>
      </c>
      <c r="E63" s="13" t="s">
        <v>20</v>
      </c>
      <c r="F63" s="14">
        <v>1</v>
      </c>
      <c r="G63" s="14" t="s">
        <v>20</v>
      </c>
      <c r="H63" s="15">
        <v>1200</v>
      </c>
      <c r="I63" s="28">
        <f t="shared" si="4"/>
        <v>2400</v>
      </c>
      <c r="J63" s="29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3" ht="16.5" x14ac:dyDescent="0.15">
      <c r="A64" s="44" t="s">
        <v>104</v>
      </c>
      <c r="B64" s="45"/>
      <c r="C64" s="46"/>
      <c r="D64" s="17"/>
      <c r="E64" s="17"/>
      <c r="F64" s="17"/>
      <c r="G64" s="17"/>
      <c r="H64" s="18"/>
      <c r="I64" s="32">
        <f>SUM(I54:I63)</f>
        <v>22600</v>
      </c>
      <c r="J64" s="3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 ht="16.5" x14ac:dyDescent="0.15">
      <c r="A65" s="71" t="s">
        <v>105</v>
      </c>
      <c r="B65" s="72"/>
      <c r="C65" s="12" t="s">
        <v>106</v>
      </c>
      <c r="D65" s="14">
        <v>1</v>
      </c>
      <c r="E65" s="14" t="s">
        <v>107</v>
      </c>
      <c r="F65" s="14">
        <v>1</v>
      </c>
      <c r="G65" s="14" t="s">
        <v>108</v>
      </c>
      <c r="H65" s="15">
        <v>1500</v>
      </c>
      <c r="I65" s="28">
        <f>F65*H65*D65</f>
        <v>1500</v>
      </c>
      <c r="J65" s="36" t="s">
        <v>109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 ht="16.5" x14ac:dyDescent="0.15">
      <c r="A66" s="73"/>
      <c r="B66" s="74"/>
      <c r="C66" s="12" t="s">
        <v>110</v>
      </c>
      <c r="D66" s="14">
        <v>1</v>
      </c>
      <c r="E66" s="14" t="s">
        <v>107</v>
      </c>
      <c r="F66" s="14">
        <v>1</v>
      </c>
      <c r="G66" s="14" t="s">
        <v>108</v>
      </c>
      <c r="H66" s="15">
        <v>1500</v>
      </c>
      <c r="I66" s="28">
        <f t="shared" ref="I66:I68" si="5">F66*H66*D66</f>
        <v>1500</v>
      </c>
      <c r="J66" s="36" t="s">
        <v>111</v>
      </c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 ht="16.5" x14ac:dyDescent="0.15">
      <c r="A67" s="73"/>
      <c r="B67" s="74"/>
      <c r="C67" s="12" t="s">
        <v>112</v>
      </c>
      <c r="D67" s="14">
        <v>1</v>
      </c>
      <c r="E67" s="14" t="s">
        <v>107</v>
      </c>
      <c r="F67" s="14">
        <v>1</v>
      </c>
      <c r="G67" s="14" t="s">
        <v>108</v>
      </c>
      <c r="H67" s="15">
        <v>2500</v>
      </c>
      <c r="I67" s="28">
        <f t="shared" si="5"/>
        <v>2500</v>
      </c>
      <c r="J67" s="36" t="s">
        <v>111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 ht="16.5" x14ac:dyDescent="0.15">
      <c r="A68" s="75"/>
      <c r="B68" s="76"/>
      <c r="C68" s="12" t="s">
        <v>113</v>
      </c>
      <c r="D68" s="14">
        <v>1</v>
      </c>
      <c r="E68" s="14" t="s">
        <v>20</v>
      </c>
      <c r="F68" s="14">
        <v>1</v>
      </c>
      <c r="G68" s="14" t="s">
        <v>20</v>
      </c>
      <c r="H68" s="15">
        <v>10000</v>
      </c>
      <c r="I68" s="28">
        <f t="shared" si="5"/>
        <v>10000</v>
      </c>
      <c r="J68" s="36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 ht="16.5" x14ac:dyDescent="0.15">
      <c r="A69" s="44" t="s">
        <v>114</v>
      </c>
      <c r="B69" s="45"/>
      <c r="C69" s="46"/>
      <c r="D69" s="17"/>
      <c r="E69" s="17"/>
      <c r="F69" s="17"/>
      <c r="G69" s="17"/>
      <c r="H69" s="18"/>
      <c r="I69" s="32">
        <f>SUM(I65:I68)</f>
        <v>15500</v>
      </c>
      <c r="J69" s="3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 ht="16.5" x14ac:dyDescent="0.15">
      <c r="A70" s="69" t="s">
        <v>115</v>
      </c>
      <c r="B70" s="70"/>
      <c r="C70" s="12" t="s">
        <v>116</v>
      </c>
      <c r="D70" s="14">
        <v>1</v>
      </c>
      <c r="E70" s="14" t="s">
        <v>20</v>
      </c>
      <c r="F70" s="14">
        <v>1</v>
      </c>
      <c r="G70" s="14" t="s">
        <v>20</v>
      </c>
      <c r="H70" s="15">
        <v>30000</v>
      </c>
      <c r="I70" s="28">
        <f>D70*F70*H70</f>
        <v>30000</v>
      </c>
      <c r="J70" s="36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 ht="16.5" x14ac:dyDescent="0.15">
      <c r="A71" s="44" t="s">
        <v>117</v>
      </c>
      <c r="B71" s="45"/>
      <c r="C71" s="46"/>
      <c r="D71" s="17"/>
      <c r="E71" s="17"/>
      <c r="F71" s="17"/>
      <c r="G71" s="17"/>
      <c r="H71" s="18"/>
      <c r="I71" s="32">
        <f>SUM(I70)</f>
        <v>30000</v>
      </c>
      <c r="J71" s="3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spans="1:23" ht="16.5" x14ac:dyDescent="0.15">
      <c r="A72" s="102" t="s">
        <v>142</v>
      </c>
      <c r="B72" s="102" t="s">
        <v>143</v>
      </c>
      <c r="C72" s="77" t="s">
        <v>144</v>
      </c>
      <c r="D72" s="79">
        <v>4</v>
      </c>
      <c r="E72" s="79" t="s">
        <v>151</v>
      </c>
      <c r="F72" s="81">
        <v>4</v>
      </c>
      <c r="G72" s="84" t="s">
        <v>161</v>
      </c>
      <c r="H72" s="80">
        <v>500</v>
      </c>
      <c r="I72" s="28">
        <f t="shared" ref="I72:I75" si="6">H72*F72*D72</f>
        <v>8000</v>
      </c>
      <c r="J72" s="31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3" ht="16.5" x14ac:dyDescent="0.15">
      <c r="A73" s="103"/>
      <c r="B73" s="103"/>
      <c r="C73" s="77" t="s">
        <v>145</v>
      </c>
      <c r="D73" s="79">
        <v>4</v>
      </c>
      <c r="E73" s="79" t="s">
        <v>151</v>
      </c>
      <c r="F73" s="81">
        <v>2</v>
      </c>
      <c r="G73" s="14" t="s">
        <v>20</v>
      </c>
      <c r="H73" s="80">
        <v>1000</v>
      </c>
      <c r="I73" s="28">
        <f t="shared" si="6"/>
        <v>8000</v>
      </c>
      <c r="J73" s="31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</row>
    <row r="74" spans="1:23" ht="16.5" x14ac:dyDescent="0.15">
      <c r="A74" s="103"/>
      <c r="B74" s="103"/>
      <c r="C74" s="77" t="s">
        <v>146</v>
      </c>
      <c r="D74" s="79">
        <v>2</v>
      </c>
      <c r="E74" s="79" t="s">
        <v>150</v>
      </c>
      <c r="F74" s="81">
        <v>4</v>
      </c>
      <c r="G74" s="84" t="s">
        <v>162</v>
      </c>
      <c r="H74" s="80">
        <v>500</v>
      </c>
      <c r="I74" s="28">
        <f t="shared" si="6"/>
        <v>4000</v>
      </c>
      <c r="J74" s="34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spans="1:23" ht="16.5" x14ac:dyDescent="0.15">
      <c r="A75" s="103"/>
      <c r="B75" s="104"/>
      <c r="C75" s="77" t="s">
        <v>147</v>
      </c>
      <c r="D75" s="79">
        <v>4</v>
      </c>
      <c r="E75" s="79" t="s">
        <v>160</v>
      </c>
      <c r="F75" s="81">
        <v>4</v>
      </c>
      <c r="G75" s="84" t="s">
        <v>163</v>
      </c>
      <c r="H75" s="80">
        <v>100</v>
      </c>
      <c r="I75" s="28">
        <f t="shared" si="6"/>
        <v>1600</v>
      </c>
      <c r="J75" s="35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:23" ht="16.5" x14ac:dyDescent="0.15">
      <c r="A76" s="78" t="s">
        <v>148</v>
      </c>
      <c r="B76" s="45"/>
      <c r="C76" s="46"/>
      <c r="D76" s="17"/>
      <c r="E76" s="17"/>
      <c r="F76" s="17"/>
      <c r="G76" s="17"/>
      <c r="H76" s="18"/>
      <c r="I76" s="32">
        <f>SUM(I72:I75)</f>
        <v>21600</v>
      </c>
      <c r="J76" s="3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</row>
    <row r="77" spans="1:23" ht="16.5" x14ac:dyDescent="0.15">
      <c r="A77" s="47" t="s">
        <v>118</v>
      </c>
      <c r="B77" s="48"/>
      <c r="C77" s="48"/>
      <c r="D77" s="48"/>
      <c r="E77" s="48"/>
      <c r="F77" s="48"/>
      <c r="G77" s="48"/>
      <c r="H77" s="49"/>
      <c r="I77" s="37">
        <f>I18+I20+I40+I53+I64+I69+I71+I76</f>
        <v>412124</v>
      </c>
      <c r="J77" s="38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</row>
    <row r="78" spans="1:23" ht="16.5" x14ac:dyDescent="0.15">
      <c r="A78" s="47" t="s">
        <v>119</v>
      </c>
      <c r="B78" s="48"/>
      <c r="C78" s="48"/>
      <c r="D78" s="48"/>
      <c r="E78" s="48"/>
      <c r="F78" s="48"/>
      <c r="G78" s="48"/>
      <c r="H78" s="49"/>
      <c r="I78" s="37">
        <f>I77*0.1</f>
        <v>41212.400000000001</v>
      </c>
      <c r="J78" s="38"/>
    </row>
    <row r="79" spans="1:23" ht="16.5" x14ac:dyDescent="0.15">
      <c r="A79" s="50" t="s">
        <v>120</v>
      </c>
      <c r="B79" s="51"/>
      <c r="C79" s="52"/>
      <c r="D79" s="52"/>
      <c r="E79" s="52"/>
      <c r="F79" s="52"/>
      <c r="G79" s="52"/>
      <c r="H79" s="52"/>
      <c r="I79" s="39">
        <f>I77+I78</f>
        <v>453336.4</v>
      </c>
      <c r="J79" s="40"/>
    </row>
    <row r="80" spans="1:23" ht="16.5" x14ac:dyDescent="0.15">
      <c r="A80" s="47" t="s">
        <v>121</v>
      </c>
      <c r="B80" s="48"/>
      <c r="C80" s="48"/>
      <c r="D80" s="48"/>
      <c r="E80" s="48"/>
      <c r="F80" s="48"/>
      <c r="G80" s="48"/>
      <c r="H80" s="49"/>
      <c r="I80" s="37">
        <f>I79*0.06</f>
        <v>27200.184000000001</v>
      </c>
      <c r="J80" s="38"/>
    </row>
    <row r="81" spans="1:10" ht="16.5" x14ac:dyDescent="0.15">
      <c r="A81" s="50" t="s">
        <v>122</v>
      </c>
      <c r="B81" s="51"/>
      <c r="C81" s="52"/>
      <c r="D81" s="52"/>
      <c r="E81" s="52"/>
      <c r="F81" s="52"/>
      <c r="G81" s="52"/>
      <c r="H81" s="52"/>
      <c r="I81" s="39">
        <f>I79+I80</f>
        <v>480536.58400000003</v>
      </c>
      <c r="J81" s="40"/>
    </row>
  </sheetData>
  <mergeCells count="30">
    <mergeCell ref="A78:H78"/>
    <mergeCell ref="A79:H79"/>
    <mergeCell ref="A80:H80"/>
    <mergeCell ref="A81:H81"/>
    <mergeCell ref="A70:B70"/>
    <mergeCell ref="A71:C71"/>
    <mergeCell ref="A72:A75"/>
    <mergeCell ref="B72:B75"/>
    <mergeCell ref="A76:C76"/>
    <mergeCell ref="A77:H77"/>
    <mergeCell ref="A41:B52"/>
    <mergeCell ref="A53:C53"/>
    <mergeCell ref="A54:B63"/>
    <mergeCell ref="A64:C64"/>
    <mergeCell ref="A65:B68"/>
    <mergeCell ref="A69:C69"/>
    <mergeCell ref="A18:C18"/>
    <mergeCell ref="A20:C20"/>
    <mergeCell ref="A21:A39"/>
    <mergeCell ref="B21:B26"/>
    <mergeCell ref="B27:B39"/>
    <mergeCell ref="A40:C40"/>
    <mergeCell ref="A7:C9"/>
    <mergeCell ref="D7:I7"/>
    <mergeCell ref="D8:G8"/>
    <mergeCell ref="H8:I8"/>
    <mergeCell ref="A10:A17"/>
    <mergeCell ref="B10:B11"/>
    <mergeCell ref="B12:B14"/>
    <mergeCell ref="B15:B17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fitToHeight="2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topLeftCell="A70" workbookViewId="0">
      <selection activeCell="H15" sqref="H15"/>
    </sheetView>
  </sheetViews>
  <sheetFormatPr defaultColWidth="9" defaultRowHeight="13.5" x14ac:dyDescent="0.15"/>
  <cols>
    <col min="1" max="2" width="11.625" style="3" customWidth="1"/>
    <col min="3" max="3" width="40.625" style="3" customWidth="1"/>
    <col min="4" max="8" width="11.625" style="3" customWidth="1"/>
    <col min="9" max="9" width="16.25" style="3" customWidth="1"/>
    <col min="10" max="10" width="58.375" style="3" customWidth="1"/>
    <col min="11" max="11" width="13.375" style="3" customWidth="1"/>
    <col min="12" max="16384" width="9" style="3"/>
  </cols>
  <sheetData>
    <row r="1" spans="1:23" ht="16.5" x14ac:dyDescent="0.15">
      <c r="A1" s="4" t="s">
        <v>0</v>
      </c>
      <c r="B1" s="5" t="s">
        <v>1</v>
      </c>
      <c r="C1" s="5"/>
      <c r="D1" s="6"/>
      <c r="E1" s="6"/>
      <c r="F1" s="6"/>
      <c r="G1" s="6"/>
      <c r="H1" s="6"/>
      <c r="I1" s="6"/>
      <c r="J1" s="6"/>
      <c r="K1" s="4"/>
      <c r="L1" s="4"/>
      <c r="M1" s="4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6.5" x14ac:dyDescent="0.15">
      <c r="A2" s="7" t="s">
        <v>2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4"/>
      <c r="L2" s="4"/>
      <c r="M2" s="4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6.5" x14ac:dyDescent="0.15">
      <c r="A3" s="7" t="s">
        <v>4</v>
      </c>
      <c r="B3" s="62" t="s">
        <v>124</v>
      </c>
      <c r="C3" s="5"/>
      <c r="D3" s="6"/>
      <c r="E3" s="6"/>
      <c r="F3" s="6"/>
      <c r="G3" s="6"/>
      <c r="H3" s="6"/>
      <c r="I3" s="6"/>
      <c r="J3" s="22"/>
      <c r="K3" s="4"/>
      <c r="L3" s="4"/>
      <c r="M3" s="4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6.5" x14ac:dyDescent="0.15">
      <c r="A4" s="7" t="s">
        <v>5</v>
      </c>
      <c r="B4" s="62" t="s">
        <v>123</v>
      </c>
      <c r="C4" s="8"/>
      <c r="D4" s="9"/>
      <c r="E4" s="9"/>
      <c r="F4" s="9"/>
      <c r="G4" s="9"/>
      <c r="H4" s="9"/>
      <c r="I4" s="9"/>
      <c r="J4" s="9"/>
      <c r="K4" s="4"/>
      <c r="L4" s="4"/>
      <c r="M4" s="4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15.75" customHeight="1" x14ac:dyDescent="0.15">
      <c r="A5" s="7" t="s">
        <v>6</v>
      </c>
      <c r="B5" s="62" t="s">
        <v>125</v>
      </c>
      <c r="C5" s="5"/>
      <c r="D5" s="6"/>
      <c r="E5" s="6"/>
      <c r="F5" s="6"/>
      <c r="G5" s="6"/>
      <c r="H5" s="6"/>
      <c r="I5" s="6"/>
      <c r="J5" s="6"/>
      <c r="K5" s="4"/>
      <c r="L5" s="4"/>
      <c r="M5" s="4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20.25" customHeight="1" thickBot="1" x14ac:dyDescent="0.2">
      <c r="A6" s="7" t="s">
        <v>7</v>
      </c>
      <c r="B6" s="63">
        <v>43349</v>
      </c>
      <c r="C6" s="5"/>
      <c r="D6" s="5"/>
      <c r="E6" s="5"/>
      <c r="F6" s="5"/>
      <c r="G6" s="5"/>
      <c r="H6" s="5"/>
      <c r="I6" s="5"/>
      <c r="J6" s="5"/>
      <c r="K6" s="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5.95" customHeight="1" x14ac:dyDescent="0.15">
      <c r="A7" s="56" t="s">
        <v>8</v>
      </c>
      <c r="B7" s="57"/>
      <c r="C7" s="58"/>
      <c r="D7" s="41" t="s">
        <v>9</v>
      </c>
      <c r="E7" s="41"/>
      <c r="F7" s="41"/>
      <c r="G7" s="41"/>
      <c r="H7" s="41"/>
      <c r="I7" s="41"/>
      <c r="J7" s="24" t="s">
        <v>10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15.95" customHeight="1" x14ac:dyDescent="0.15">
      <c r="A8" s="59"/>
      <c r="B8" s="60"/>
      <c r="C8" s="61"/>
      <c r="D8" s="42" t="s">
        <v>11</v>
      </c>
      <c r="E8" s="42"/>
      <c r="F8" s="42"/>
      <c r="G8" s="42"/>
      <c r="H8" s="43" t="s">
        <v>12</v>
      </c>
      <c r="I8" s="43"/>
      <c r="J8" s="26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15.95" customHeight="1" x14ac:dyDescent="0.15">
      <c r="A9" s="59"/>
      <c r="B9" s="60"/>
      <c r="C9" s="61"/>
      <c r="D9" s="10" t="s">
        <v>13</v>
      </c>
      <c r="E9" s="10" t="s">
        <v>14</v>
      </c>
      <c r="F9" s="10" t="s">
        <v>13</v>
      </c>
      <c r="G9" s="10" t="s">
        <v>14</v>
      </c>
      <c r="H9" s="11" t="s">
        <v>15</v>
      </c>
      <c r="I9" s="11" t="s">
        <v>16</v>
      </c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ht="16.5" x14ac:dyDescent="0.15">
      <c r="A10" s="98" t="s">
        <v>169</v>
      </c>
      <c r="B10" s="98" t="s">
        <v>126</v>
      </c>
      <c r="C10" s="85" t="s">
        <v>127</v>
      </c>
      <c r="D10" s="86">
        <v>120</v>
      </c>
      <c r="E10" s="86" t="s">
        <v>149</v>
      </c>
      <c r="F10" s="84">
        <v>2</v>
      </c>
      <c r="G10" s="84" t="s">
        <v>20</v>
      </c>
      <c r="H10" s="87">
        <v>690</v>
      </c>
      <c r="I10" s="88"/>
      <c r="J10" s="82" t="s">
        <v>157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ht="16.5" x14ac:dyDescent="0.15">
      <c r="A11" s="99"/>
      <c r="B11" s="100"/>
      <c r="C11" s="89" t="s">
        <v>128</v>
      </c>
      <c r="D11" s="90">
        <v>30</v>
      </c>
      <c r="E11" s="90" t="s">
        <v>150</v>
      </c>
      <c r="F11" s="84">
        <v>2</v>
      </c>
      <c r="G11" s="84" t="s">
        <v>20</v>
      </c>
      <c r="H11" s="91">
        <v>690</v>
      </c>
      <c r="I11" s="88"/>
      <c r="J11" s="82" t="s">
        <v>158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ht="16.5" x14ac:dyDescent="0.15">
      <c r="A12" s="99"/>
      <c r="B12" s="98" t="s">
        <v>129</v>
      </c>
      <c r="C12" s="85" t="s">
        <v>130</v>
      </c>
      <c r="D12" s="86">
        <v>267</v>
      </c>
      <c r="E12" s="86" t="s">
        <v>151</v>
      </c>
      <c r="F12" s="84">
        <v>1</v>
      </c>
      <c r="G12" s="84" t="s">
        <v>20</v>
      </c>
      <c r="H12" s="87">
        <v>158</v>
      </c>
      <c r="I12" s="88">
        <f t="shared" ref="I12:I19" si="0">H12*F12*D12</f>
        <v>42186</v>
      </c>
      <c r="J12" s="92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ht="16.5" x14ac:dyDescent="0.15">
      <c r="A13" s="99"/>
      <c r="B13" s="99"/>
      <c r="C13" s="89" t="s">
        <v>131</v>
      </c>
      <c r="D13" s="90">
        <v>27</v>
      </c>
      <c r="E13" s="90" t="s">
        <v>152</v>
      </c>
      <c r="F13" s="84">
        <v>1</v>
      </c>
      <c r="G13" s="84" t="s">
        <v>20</v>
      </c>
      <c r="H13" s="91">
        <v>2588</v>
      </c>
      <c r="I13" s="88">
        <f t="shared" si="0"/>
        <v>69876</v>
      </c>
      <c r="J13" s="93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ht="16.5" x14ac:dyDescent="0.15">
      <c r="A14" s="99"/>
      <c r="B14" s="100"/>
      <c r="C14" s="85" t="s">
        <v>132</v>
      </c>
      <c r="D14" s="86">
        <v>267</v>
      </c>
      <c r="E14" s="86" t="s">
        <v>153</v>
      </c>
      <c r="F14" s="84">
        <v>1</v>
      </c>
      <c r="G14" s="84" t="s">
        <v>20</v>
      </c>
      <c r="H14" s="87">
        <v>150</v>
      </c>
      <c r="I14" s="88">
        <f t="shared" si="0"/>
        <v>40050</v>
      </c>
      <c r="J14" s="93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ht="16.5" x14ac:dyDescent="0.15">
      <c r="A15" s="99"/>
      <c r="B15" s="98" t="s">
        <v>133</v>
      </c>
      <c r="C15" s="85" t="s">
        <v>170</v>
      </c>
      <c r="D15" s="86">
        <v>1</v>
      </c>
      <c r="E15" s="86" t="s">
        <v>155</v>
      </c>
      <c r="F15" s="84">
        <v>1</v>
      </c>
      <c r="G15" s="84" t="s">
        <v>20</v>
      </c>
      <c r="H15" s="87">
        <v>43000</v>
      </c>
      <c r="I15" s="88">
        <f t="shared" si="0"/>
        <v>43000</v>
      </c>
      <c r="J15" s="93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ht="16.5" x14ac:dyDescent="0.15">
      <c r="A16" s="99"/>
      <c r="B16" s="99"/>
      <c r="C16" s="89" t="s">
        <v>135</v>
      </c>
      <c r="D16" s="90">
        <v>1</v>
      </c>
      <c r="E16" s="90" t="s">
        <v>156</v>
      </c>
      <c r="F16" s="84">
        <v>1</v>
      </c>
      <c r="G16" s="84" t="s">
        <v>20</v>
      </c>
      <c r="H16" s="91">
        <v>30000</v>
      </c>
      <c r="I16" s="88">
        <f t="shared" si="0"/>
        <v>30000</v>
      </c>
      <c r="J16" s="93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ht="16.5" x14ac:dyDescent="0.15">
      <c r="A17" s="100"/>
      <c r="B17" s="100"/>
      <c r="C17" s="85" t="s">
        <v>136</v>
      </c>
      <c r="D17" s="86">
        <v>160</v>
      </c>
      <c r="E17" s="86" t="s">
        <v>154</v>
      </c>
      <c r="F17" s="84">
        <v>3</v>
      </c>
      <c r="G17" s="84" t="s">
        <v>20</v>
      </c>
      <c r="H17" s="87">
        <v>98</v>
      </c>
      <c r="I17" s="88">
        <f t="shared" si="0"/>
        <v>47040</v>
      </c>
      <c r="J17" s="93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ht="16.5" x14ac:dyDescent="0.15">
      <c r="A18" s="78" t="s">
        <v>137</v>
      </c>
      <c r="B18" s="45"/>
      <c r="C18" s="46"/>
      <c r="D18" s="17"/>
      <c r="E18" s="17"/>
      <c r="F18" s="17"/>
      <c r="G18" s="17"/>
      <c r="H18" s="18"/>
      <c r="I18" s="32">
        <f>SUM(I10:I17)</f>
        <v>272152</v>
      </c>
      <c r="J18" s="33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ht="16.5" x14ac:dyDescent="0.15">
      <c r="A19" s="101" t="s">
        <v>138</v>
      </c>
      <c r="B19" s="97" t="s">
        <v>139</v>
      </c>
      <c r="C19" s="94" t="s">
        <v>140</v>
      </c>
      <c r="D19" s="84">
        <v>4</v>
      </c>
      <c r="E19" s="83" t="s">
        <v>159</v>
      </c>
      <c r="F19" s="84">
        <v>1</v>
      </c>
      <c r="G19" s="84" t="s">
        <v>20</v>
      </c>
      <c r="H19" s="95">
        <v>800</v>
      </c>
      <c r="I19" s="88">
        <f t="shared" ref="I19" si="1">H19*F19*D19</f>
        <v>3200</v>
      </c>
      <c r="J19" s="31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ht="16.5" x14ac:dyDescent="0.15">
      <c r="A20" s="78" t="s">
        <v>141</v>
      </c>
      <c r="B20" s="45"/>
      <c r="C20" s="46"/>
      <c r="D20" s="17"/>
      <c r="E20" s="17"/>
      <c r="F20" s="17"/>
      <c r="G20" s="17"/>
      <c r="H20" s="18"/>
      <c r="I20" s="32">
        <f>SUM(I19:I19)</f>
        <v>3200</v>
      </c>
      <c r="J20" s="33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ht="14.1" customHeight="1" x14ac:dyDescent="0.15">
      <c r="A21" s="53" t="s">
        <v>17</v>
      </c>
      <c r="B21" s="96" t="s">
        <v>164</v>
      </c>
      <c r="C21" s="12" t="s">
        <v>18</v>
      </c>
      <c r="D21" s="13">
        <v>15</v>
      </c>
      <c r="E21" s="13" t="s">
        <v>19</v>
      </c>
      <c r="F21" s="14">
        <v>1</v>
      </c>
      <c r="G21" s="14" t="s">
        <v>20</v>
      </c>
      <c r="H21" s="15">
        <v>80</v>
      </c>
      <c r="I21" s="28">
        <f t="shared" ref="I21:I39" si="2">H21*F21*D21</f>
        <v>1200</v>
      </c>
      <c r="J21" s="29" t="s">
        <v>21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ht="14.1" customHeight="1" x14ac:dyDescent="0.15">
      <c r="A22" s="53"/>
      <c r="B22" s="64"/>
      <c r="C22" s="12" t="s">
        <v>22</v>
      </c>
      <c r="D22" s="13">
        <v>1</v>
      </c>
      <c r="E22" s="13" t="s">
        <v>23</v>
      </c>
      <c r="F22" s="14">
        <v>1</v>
      </c>
      <c r="G22" s="14" t="s">
        <v>20</v>
      </c>
      <c r="H22" s="15">
        <v>10000</v>
      </c>
      <c r="I22" s="28">
        <f t="shared" si="2"/>
        <v>10000</v>
      </c>
      <c r="J22" s="29" t="s">
        <v>24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ht="14.1" customHeight="1" x14ac:dyDescent="0.15">
      <c r="A23" s="53"/>
      <c r="B23" s="64"/>
      <c r="C23" s="12" t="s">
        <v>25</v>
      </c>
      <c r="D23" s="13">
        <v>1</v>
      </c>
      <c r="E23" s="13" t="s">
        <v>23</v>
      </c>
      <c r="F23" s="14">
        <v>1</v>
      </c>
      <c r="G23" s="14" t="s">
        <v>20</v>
      </c>
      <c r="H23" s="15">
        <v>6000</v>
      </c>
      <c r="I23" s="28">
        <f t="shared" si="2"/>
        <v>6000</v>
      </c>
      <c r="J23" s="29" t="s">
        <v>26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 ht="14.1" customHeight="1" x14ac:dyDescent="0.15">
      <c r="A24" s="53"/>
      <c r="B24" s="65"/>
      <c r="C24" s="12" t="s">
        <v>27</v>
      </c>
      <c r="D24" s="13">
        <v>2</v>
      </c>
      <c r="E24" s="13" t="s">
        <v>28</v>
      </c>
      <c r="F24" s="14">
        <v>1</v>
      </c>
      <c r="G24" s="14" t="s">
        <v>20</v>
      </c>
      <c r="H24" s="15">
        <v>35</v>
      </c>
      <c r="I24" s="28">
        <f t="shared" si="2"/>
        <v>70</v>
      </c>
      <c r="J24" s="29" t="s">
        <v>29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3" ht="14.1" customHeight="1" x14ac:dyDescent="0.15">
      <c r="A25" s="53"/>
      <c r="B25" s="65"/>
      <c r="C25" s="12" t="s">
        <v>30</v>
      </c>
      <c r="D25" s="13">
        <v>4</v>
      </c>
      <c r="E25" s="13" t="s">
        <v>23</v>
      </c>
      <c r="F25" s="14">
        <v>1</v>
      </c>
      <c r="G25" s="14" t="s">
        <v>20</v>
      </c>
      <c r="H25" s="15">
        <v>20</v>
      </c>
      <c r="I25" s="28">
        <f t="shared" si="2"/>
        <v>80</v>
      </c>
      <c r="J25" s="31" t="s">
        <v>31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3" ht="14.1" customHeight="1" x14ac:dyDescent="0.15">
      <c r="A26" s="53"/>
      <c r="B26" s="65"/>
      <c r="C26" s="12" t="s">
        <v>32</v>
      </c>
      <c r="D26" s="13">
        <v>1</v>
      </c>
      <c r="E26" s="13" t="s">
        <v>33</v>
      </c>
      <c r="F26" s="14">
        <v>1</v>
      </c>
      <c r="G26" s="14" t="s">
        <v>20</v>
      </c>
      <c r="H26" s="15">
        <v>30</v>
      </c>
      <c r="I26" s="28">
        <f t="shared" si="2"/>
        <v>30</v>
      </c>
      <c r="J26" s="29" t="s">
        <v>34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3" ht="16.5" x14ac:dyDescent="0.15">
      <c r="A27" s="53"/>
      <c r="B27" s="66" t="s">
        <v>35</v>
      </c>
      <c r="C27" s="12" t="s">
        <v>36</v>
      </c>
      <c r="D27" s="13">
        <v>36</v>
      </c>
      <c r="E27" s="16" t="s">
        <v>37</v>
      </c>
      <c r="F27" s="14">
        <v>1</v>
      </c>
      <c r="G27" s="14" t="s">
        <v>20</v>
      </c>
      <c r="H27" s="15">
        <v>240</v>
      </c>
      <c r="I27" s="28">
        <f t="shared" si="2"/>
        <v>8640</v>
      </c>
      <c r="J27" s="29" t="s">
        <v>38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ht="16.5" x14ac:dyDescent="0.15">
      <c r="A28" s="53"/>
      <c r="B28" s="67"/>
      <c r="C28" s="12" t="s">
        <v>39</v>
      </c>
      <c r="D28" s="13">
        <v>2</v>
      </c>
      <c r="E28" s="16" t="s">
        <v>23</v>
      </c>
      <c r="F28" s="14">
        <v>1</v>
      </c>
      <c r="G28" s="14" t="s">
        <v>20</v>
      </c>
      <c r="H28" s="15">
        <v>2200</v>
      </c>
      <c r="I28" s="28">
        <f t="shared" si="2"/>
        <v>4400</v>
      </c>
      <c r="J28" s="29" t="s">
        <v>40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ht="16.5" x14ac:dyDescent="0.15">
      <c r="A29" s="53"/>
      <c r="B29" s="67"/>
      <c r="C29" s="12" t="s">
        <v>41</v>
      </c>
      <c r="D29" s="13">
        <v>2</v>
      </c>
      <c r="E29" s="16" t="s">
        <v>23</v>
      </c>
      <c r="F29" s="14">
        <v>1</v>
      </c>
      <c r="G29" s="14" t="s">
        <v>20</v>
      </c>
      <c r="H29" s="15">
        <v>6500</v>
      </c>
      <c r="I29" s="28">
        <f t="shared" si="2"/>
        <v>13000</v>
      </c>
      <c r="J29" s="29" t="s">
        <v>42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ht="14.1" customHeight="1" x14ac:dyDescent="0.15">
      <c r="A30" s="53"/>
      <c r="B30" s="67"/>
      <c r="C30" s="12" t="s">
        <v>27</v>
      </c>
      <c r="D30" s="13">
        <v>17</v>
      </c>
      <c r="E30" s="13" t="s">
        <v>28</v>
      </c>
      <c r="F30" s="14">
        <v>1</v>
      </c>
      <c r="G30" s="14" t="s">
        <v>20</v>
      </c>
      <c r="H30" s="15">
        <v>35</v>
      </c>
      <c r="I30" s="28">
        <f t="shared" si="2"/>
        <v>595</v>
      </c>
      <c r="J30" s="29" t="s">
        <v>43</v>
      </c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6.5" x14ac:dyDescent="0.15">
      <c r="A31" s="53"/>
      <c r="B31" s="67"/>
      <c r="C31" s="12" t="s">
        <v>44</v>
      </c>
      <c r="D31" s="13">
        <v>1</v>
      </c>
      <c r="E31" s="16" t="s">
        <v>23</v>
      </c>
      <c r="F31" s="14">
        <v>1</v>
      </c>
      <c r="G31" s="14" t="s">
        <v>20</v>
      </c>
      <c r="H31" s="15">
        <v>5040</v>
      </c>
      <c r="I31" s="28">
        <f t="shared" si="2"/>
        <v>5040</v>
      </c>
      <c r="J31" s="29" t="s">
        <v>45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ht="16.5" x14ac:dyDescent="0.15">
      <c r="A32" s="53"/>
      <c r="B32" s="67"/>
      <c r="C32" s="12" t="s">
        <v>46</v>
      </c>
      <c r="D32" s="13">
        <v>1</v>
      </c>
      <c r="E32" s="16" t="s">
        <v>23</v>
      </c>
      <c r="F32" s="14">
        <v>1</v>
      </c>
      <c r="G32" s="14" t="s">
        <v>20</v>
      </c>
      <c r="H32" s="15">
        <v>7000</v>
      </c>
      <c r="I32" s="28">
        <f t="shared" si="2"/>
        <v>7000</v>
      </c>
      <c r="J32" s="29" t="s">
        <v>47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ht="16.5" x14ac:dyDescent="0.15">
      <c r="A33" s="53"/>
      <c r="B33" s="67"/>
      <c r="C33" s="12" t="s">
        <v>48</v>
      </c>
      <c r="D33" s="13">
        <v>1</v>
      </c>
      <c r="E33" s="16" t="s">
        <v>23</v>
      </c>
      <c r="F33" s="14">
        <v>1</v>
      </c>
      <c r="G33" s="14" t="s">
        <v>20</v>
      </c>
      <c r="H33" s="15">
        <v>2500</v>
      </c>
      <c r="I33" s="28">
        <f t="shared" si="2"/>
        <v>2500</v>
      </c>
      <c r="J33" s="29" t="s">
        <v>49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ht="16.5" x14ac:dyDescent="0.15">
      <c r="A34" s="53"/>
      <c r="B34" s="67"/>
      <c r="C34" s="12" t="s">
        <v>50</v>
      </c>
      <c r="D34" s="13">
        <v>2</v>
      </c>
      <c r="E34" s="16" t="s">
        <v>23</v>
      </c>
      <c r="F34" s="14">
        <v>1</v>
      </c>
      <c r="G34" s="14" t="s">
        <v>20</v>
      </c>
      <c r="H34" s="15">
        <v>2000</v>
      </c>
      <c r="I34" s="28">
        <f t="shared" si="2"/>
        <v>4000</v>
      </c>
      <c r="J34" s="29" t="s">
        <v>51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ht="16.5" x14ac:dyDescent="0.15">
      <c r="A35" s="53"/>
      <c r="B35" s="67"/>
      <c r="C35" s="12" t="s">
        <v>27</v>
      </c>
      <c r="D35" s="13">
        <v>24</v>
      </c>
      <c r="E35" s="16" t="s">
        <v>28</v>
      </c>
      <c r="F35" s="14">
        <v>1</v>
      </c>
      <c r="G35" s="14" t="s">
        <v>20</v>
      </c>
      <c r="H35" s="15">
        <v>35</v>
      </c>
      <c r="I35" s="28">
        <f t="shared" si="2"/>
        <v>840</v>
      </c>
      <c r="J35" s="29" t="s">
        <v>52</v>
      </c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s="1" customFormat="1" ht="16.5" x14ac:dyDescent="0.15">
      <c r="A36" s="53"/>
      <c r="B36" s="67"/>
      <c r="C36" s="12" t="s">
        <v>53</v>
      </c>
      <c r="D36" s="13">
        <v>150</v>
      </c>
      <c r="E36" s="16" t="s">
        <v>19</v>
      </c>
      <c r="F36" s="14">
        <v>1</v>
      </c>
      <c r="G36" s="14" t="s">
        <v>20</v>
      </c>
      <c r="H36" s="15">
        <v>20</v>
      </c>
      <c r="I36" s="28">
        <f t="shared" si="2"/>
        <v>3000</v>
      </c>
      <c r="J36" s="29" t="s">
        <v>54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ht="16.5" x14ac:dyDescent="0.15">
      <c r="A37" s="54"/>
      <c r="B37" s="67"/>
      <c r="C37" s="12" t="s">
        <v>55</v>
      </c>
      <c r="D37" s="13">
        <v>1</v>
      </c>
      <c r="E37" s="13" t="s">
        <v>23</v>
      </c>
      <c r="F37" s="14">
        <v>1</v>
      </c>
      <c r="G37" s="14" t="s">
        <v>20</v>
      </c>
      <c r="H37" s="15">
        <v>3000</v>
      </c>
      <c r="I37" s="28">
        <f t="shared" si="2"/>
        <v>3000</v>
      </c>
      <c r="J37" s="29" t="s">
        <v>56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ht="16.5" x14ac:dyDescent="0.15">
      <c r="A38" s="54"/>
      <c r="B38" s="67"/>
      <c r="C38" s="12" t="s">
        <v>57</v>
      </c>
      <c r="D38" s="13">
        <v>20</v>
      </c>
      <c r="E38" s="16" t="s">
        <v>58</v>
      </c>
      <c r="F38" s="14">
        <v>1</v>
      </c>
      <c r="G38" s="14" t="s">
        <v>20</v>
      </c>
      <c r="H38" s="15">
        <v>10</v>
      </c>
      <c r="I38" s="28">
        <f t="shared" si="2"/>
        <v>200</v>
      </c>
      <c r="J38" s="29" t="s">
        <v>59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spans="1:23" ht="16.5" x14ac:dyDescent="0.15">
      <c r="A39" s="55"/>
      <c r="B39" s="68"/>
      <c r="C39" s="12" t="s">
        <v>60</v>
      </c>
      <c r="D39" s="13">
        <v>3</v>
      </c>
      <c r="E39" s="16" t="s">
        <v>33</v>
      </c>
      <c r="F39" s="14">
        <v>1</v>
      </c>
      <c r="G39" s="14" t="s">
        <v>20</v>
      </c>
      <c r="H39" s="15">
        <v>1200</v>
      </c>
      <c r="I39" s="28">
        <f t="shared" si="2"/>
        <v>3600</v>
      </c>
      <c r="J39" s="29" t="s">
        <v>61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ht="16.5" x14ac:dyDescent="0.15">
      <c r="A40" s="44" t="s">
        <v>62</v>
      </c>
      <c r="B40" s="45"/>
      <c r="C40" s="46"/>
      <c r="D40" s="17"/>
      <c r="E40" s="17"/>
      <c r="F40" s="17"/>
      <c r="G40" s="17"/>
      <c r="H40" s="18"/>
      <c r="I40" s="32">
        <f>SUM(I21:I39)</f>
        <v>73195</v>
      </c>
      <c r="J40" s="33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3" ht="16.5" x14ac:dyDescent="0.15">
      <c r="A41" s="71" t="s">
        <v>63</v>
      </c>
      <c r="B41" s="72"/>
      <c r="C41" s="19" t="s">
        <v>64</v>
      </c>
      <c r="D41" s="14">
        <v>270</v>
      </c>
      <c r="E41" s="16" t="s">
        <v>33</v>
      </c>
      <c r="F41" s="14">
        <v>1</v>
      </c>
      <c r="G41" s="14" t="s">
        <v>20</v>
      </c>
      <c r="H41" s="15">
        <v>20</v>
      </c>
      <c r="I41" s="28">
        <f t="shared" ref="I41:I52" si="3">H41*F41*D41</f>
        <v>5400</v>
      </c>
      <c r="J41" s="31" t="s">
        <v>31</v>
      </c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ht="16.5" x14ac:dyDescent="0.15">
      <c r="A42" s="73"/>
      <c r="B42" s="74"/>
      <c r="C42" s="19" t="s">
        <v>65</v>
      </c>
      <c r="D42" s="14">
        <v>27</v>
      </c>
      <c r="E42" s="16" t="s">
        <v>33</v>
      </c>
      <c r="F42" s="14">
        <v>1</v>
      </c>
      <c r="G42" s="14" t="s">
        <v>20</v>
      </c>
      <c r="H42" s="15">
        <v>20</v>
      </c>
      <c r="I42" s="28">
        <f t="shared" si="3"/>
        <v>540</v>
      </c>
      <c r="J42" s="31" t="s">
        <v>66</v>
      </c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ht="16.5" x14ac:dyDescent="0.15">
      <c r="A43" s="73"/>
      <c r="B43" s="74"/>
      <c r="C43" s="12" t="s">
        <v>67</v>
      </c>
      <c r="D43" s="12">
        <v>280</v>
      </c>
      <c r="E43" s="16" t="s">
        <v>58</v>
      </c>
      <c r="F43" s="14">
        <v>1</v>
      </c>
      <c r="G43" s="14" t="s">
        <v>20</v>
      </c>
      <c r="H43" s="15">
        <v>0.5</v>
      </c>
      <c r="I43" s="28">
        <f t="shared" si="3"/>
        <v>140</v>
      </c>
      <c r="J43" s="34" t="s">
        <v>68</v>
      </c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ht="16.5" x14ac:dyDescent="0.15">
      <c r="A44" s="73"/>
      <c r="B44" s="74"/>
      <c r="C44" s="12" t="s">
        <v>69</v>
      </c>
      <c r="D44" s="12">
        <v>8</v>
      </c>
      <c r="E44" s="16" t="s">
        <v>33</v>
      </c>
      <c r="F44" s="14">
        <v>1</v>
      </c>
      <c r="G44" s="14" t="s">
        <v>20</v>
      </c>
      <c r="H44" s="15">
        <v>40</v>
      </c>
      <c r="I44" s="28">
        <f t="shared" si="3"/>
        <v>320</v>
      </c>
      <c r="J44" s="35" t="s">
        <v>70</v>
      </c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ht="16.5" x14ac:dyDescent="0.15">
      <c r="A45" s="73"/>
      <c r="B45" s="74"/>
      <c r="C45" s="12" t="s">
        <v>71</v>
      </c>
      <c r="D45" s="12">
        <v>20</v>
      </c>
      <c r="E45" s="16" t="s">
        <v>58</v>
      </c>
      <c r="F45" s="14">
        <v>1</v>
      </c>
      <c r="G45" s="14" t="s">
        <v>20</v>
      </c>
      <c r="H45" s="15">
        <v>2</v>
      </c>
      <c r="I45" s="28">
        <f t="shared" si="3"/>
        <v>40</v>
      </c>
      <c r="J45" s="35" t="s">
        <v>72</v>
      </c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ht="16.5" x14ac:dyDescent="0.15">
      <c r="A46" s="73"/>
      <c r="B46" s="74"/>
      <c r="C46" s="12" t="s">
        <v>73</v>
      </c>
      <c r="D46" s="12">
        <v>6</v>
      </c>
      <c r="E46" s="16" t="s">
        <v>58</v>
      </c>
      <c r="F46" s="14">
        <v>1</v>
      </c>
      <c r="G46" s="14" t="s">
        <v>20</v>
      </c>
      <c r="H46" s="15">
        <v>50</v>
      </c>
      <c r="I46" s="28">
        <f t="shared" si="3"/>
        <v>300</v>
      </c>
      <c r="J46" s="35" t="s">
        <v>74</v>
      </c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ht="16.5" x14ac:dyDescent="0.15">
      <c r="A47" s="73"/>
      <c r="B47" s="74"/>
      <c r="C47" s="12" t="s">
        <v>75</v>
      </c>
      <c r="D47" s="12">
        <v>280</v>
      </c>
      <c r="E47" s="16" t="s">
        <v>58</v>
      </c>
      <c r="F47" s="14">
        <v>1</v>
      </c>
      <c r="G47" s="14" t="s">
        <v>20</v>
      </c>
      <c r="H47" s="15">
        <v>1.5</v>
      </c>
      <c r="I47" s="28">
        <f t="shared" si="3"/>
        <v>420</v>
      </c>
      <c r="J47" s="35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16.5" x14ac:dyDescent="0.15">
      <c r="A48" s="73"/>
      <c r="B48" s="74"/>
      <c r="C48" s="12" t="s">
        <v>76</v>
      </c>
      <c r="D48" s="12">
        <v>12</v>
      </c>
      <c r="E48" s="16" t="s">
        <v>33</v>
      </c>
      <c r="F48" s="14">
        <v>1</v>
      </c>
      <c r="G48" s="14" t="s">
        <v>20</v>
      </c>
      <c r="H48" s="15">
        <v>50</v>
      </c>
      <c r="I48" s="28">
        <f t="shared" si="3"/>
        <v>600</v>
      </c>
      <c r="J48" s="35" t="s">
        <v>77</v>
      </c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ht="16.5" x14ac:dyDescent="0.15">
      <c r="A49" s="73"/>
      <c r="B49" s="74"/>
      <c r="C49" s="12" t="s">
        <v>78</v>
      </c>
      <c r="D49" s="12">
        <v>280</v>
      </c>
      <c r="E49" s="16" t="s">
        <v>33</v>
      </c>
      <c r="F49" s="14">
        <v>1</v>
      </c>
      <c r="G49" s="14" t="s">
        <v>20</v>
      </c>
      <c r="H49" s="15">
        <v>3</v>
      </c>
      <c r="I49" s="28">
        <f t="shared" si="3"/>
        <v>840</v>
      </c>
      <c r="J49" s="35" t="s">
        <v>79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s="1" customFormat="1" ht="16.5" x14ac:dyDescent="0.15">
      <c r="A50" s="73"/>
      <c r="B50" s="74"/>
      <c r="C50" s="12" t="s">
        <v>80</v>
      </c>
      <c r="D50" s="13">
        <v>270</v>
      </c>
      <c r="E50" s="13" t="s">
        <v>33</v>
      </c>
      <c r="F50" s="14">
        <v>1</v>
      </c>
      <c r="G50" s="14" t="s">
        <v>20</v>
      </c>
      <c r="H50" s="15">
        <v>8</v>
      </c>
      <c r="I50" s="28">
        <f t="shared" si="3"/>
        <v>2160</v>
      </c>
      <c r="J50" s="29" t="s">
        <v>81</v>
      </c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s="1" customFormat="1" ht="16.5" x14ac:dyDescent="0.15">
      <c r="A51" s="73"/>
      <c r="B51" s="74"/>
      <c r="C51" s="12" t="s">
        <v>82</v>
      </c>
      <c r="D51" s="14">
        <v>270</v>
      </c>
      <c r="E51" s="16" t="s">
        <v>33</v>
      </c>
      <c r="F51" s="14">
        <v>1</v>
      </c>
      <c r="G51" s="14" t="s">
        <v>20</v>
      </c>
      <c r="H51" s="15">
        <v>80</v>
      </c>
      <c r="I51" s="28">
        <f t="shared" si="3"/>
        <v>21600</v>
      </c>
      <c r="J51" s="29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ht="16.5" x14ac:dyDescent="0.15">
      <c r="A52" s="75"/>
      <c r="B52" s="76"/>
      <c r="C52" s="12" t="s">
        <v>83</v>
      </c>
      <c r="D52" s="13">
        <v>1</v>
      </c>
      <c r="E52" s="16" t="s">
        <v>20</v>
      </c>
      <c r="F52" s="14">
        <v>1</v>
      </c>
      <c r="G52" s="14" t="s">
        <v>20</v>
      </c>
      <c r="H52" s="15">
        <v>2500</v>
      </c>
      <c r="I52" s="28">
        <f t="shared" si="3"/>
        <v>2500</v>
      </c>
      <c r="J52" s="29" t="s">
        <v>84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ht="16.5" x14ac:dyDescent="0.15">
      <c r="A53" s="44" t="s">
        <v>85</v>
      </c>
      <c r="B53" s="45"/>
      <c r="C53" s="46"/>
      <c r="D53" s="17"/>
      <c r="E53" s="17"/>
      <c r="F53" s="17"/>
      <c r="G53" s="17"/>
      <c r="H53" s="18"/>
      <c r="I53" s="32">
        <f>SUM(I41:I52)</f>
        <v>34860</v>
      </c>
      <c r="J53" s="33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ht="16.5" x14ac:dyDescent="0.15">
      <c r="A54" s="71" t="s">
        <v>86</v>
      </c>
      <c r="B54" s="72"/>
      <c r="C54" s="20" t="s">
        <v>87</v>
      </c>
      <c r="D54" s="13">
        <v>1</v>
      </c>
      <c r="E54" s="13" t="s">
        <v>23</v>
      </c>
      <c r="F54" s="14">
        <v>1</v>
      </c>
      <c r="G54" s="14" t="s">
        <v>20</v>
      </c>
      <c r="H54" s="15">
        <v>5000</v>
      </c>
      <c r="I54" s="28">
        <f>H54*F54*D54</f>
        <v>5000</v>
      </c>
      <c r="J54" s="29" t="s">
        <v>88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ht="16.5" x14ac:dyDescent="0.15">
      <c r="A55" s="73"/>
      <c r="B55" s="74"/>
      <c r="C55" s="20" t="s">
        <v>89</v>
      </c>
      <c r="D55" s="13">
        <v>6</v>
      </c>
      <c r="E55" s="13" t="s">
        <v>33</v>
      </c>
      <c r="F55" s="14">
        <v>1</v>
      </c>
      <c r="G55" s="14" t="s">
        <v>20</v>
      </c>
      <c r="H55" s="15">
        <v>200</v>
      </c>
      <c r="I55" s="28">
        <f t="shared" ref="I55:I63" si="4">H55*F55*D55</f>
        <v>1200</v>
      </c>
      <c r="J55" s="29" t="s">
        <v>90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ht="16.5" x14ac:dyDescent="0.15">
      <c r="A56" s="73"/>
      <c r="B56" s="74"/>
      <c r="C56" s="20" t="s">
        <v>91</v>
      </c>
      <c r="D56" s="13">
        <v>1</v>
      </c>
      <c r="E56" s="13" t="s">
        <v>33</v>
      </c>
      <c r="F56" s="14">
        <v>1</v>
      </c>
      <c r="G56" s="14" t="s">
        <v>20</v>
      </c>
      <c r="H56" s="15">
        <v>200</v>
      </c>
      <c r="I56" s="28">
        <f t="shared" si="4"/>
        <v>200</v>
      </c>
      <c r="J56" s="29" t="s">
        <v>92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ht="16.5" x14ac:dyDescent="0.15">
      <c r="A57" s="73"/>
      <c r="B57" s="74"/>
      <c r="C57" s="20" t="s">
        <v>93</v>
      </c>
      <c r="D57" s="13">
        <v>20</v>
      </c>
      <c r="E57" s="13" t="s">
        <v>33</v>
      </c>
      <c r="F57" s="14">
        <v>1</v>
      </c>
      <c r="G57" s="14" t="s">
        <v>20</v>
      </c>
      <c r="H57" s="15">
        <v>50</v>
      </c>
      <c r="I57" s="28">
        <f t="shared" si="4"/>
        <v>1000</v>
      </c>
      <c r="J57" s="29" t="s">
        <v>94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 ht="16.5" x14ac:dyDescent="0.15">
      <c r="A58" s="73"/>
      <c r="B58" s="74"/>
      <c r="C58" s="20" t="s">
        <v>95</v>
      </c>
      <c r="D58" s="13">
        <v>20</v>
      </c>
      <c r="E58" s="13" t="s">
        <v>33</v>
      </c>
      <c r="F58" s="14">
        <v>1</v>
      </c>
      <c r="G58" s="14" t="s">
        <v>20</v>
      </c>
      <c r="H58" s="15">
        <v>100</v>
      </c>
      <c r="I58" s="28">
        <f t="shared" si="4"/>
        <v>2000</v>
      </c>
      <c r="J58" s="29" t="s">
        <v>96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ht="16.5" x14ac:dyDescent="0.15">
      <c r="A59" s="73"/>
      <c r="B59" s="74"/>
      <c r="C59" s="20" t="s">
        <v>97</v>
      </c>
      <c r="D59" s="13">
        <v>2</v>
      </c>
      <c r="E59" s="13" t="s">
        <v>23</v>
      </c>
      <c r="F59" s="14">
        <v>1</v>
      </c>
      <c r="G59" s="14" t="s">
        <v>20</v>
      </c>
      <c r="H59" s="15">
        <v>1000</v>
      </c>
      <c r="I59" s="28">
        <f t="shared" si="4"/>
        <v>2000</v>
      </c>
      <c r="J59" s="29" t="s">
        <v>98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23" ht="16.5" x14ac:dyDescent="0.15">
      <c r="A60" s="73"/>
      <c r="B60" s="74"/>
      <c r="C60" s="20" t="s">
        <v>99</v>
      </c>
      <c r="D60" s="13">
        <v>1</v>
      </c>
      <c r="E60" s="13" t="s">
        <v>23</v>
      </c>
      <c r="F60" s="14">
        <v>1</v>
      </c>
      <c r="G60" s="14" t="s">
        <v>20</v>
      </c>
      <c r="H60" s="15">
        <v>800</v>
      </c>
      <c r="I60" s="28">
        <f t="shared" si="4"/>
        <v>800</v>
      </c>
      <c r="J60" s="29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 ht="16.5" x14ac:dyDescent="0.15">
      <c r="A61" s="73"/>
      <c r="B61" s="74"/>
      <c r="C61" s="20" t="s">
        <v>100</v>
      </c>
      <c r="D61" s="13">
        <v>1</v>
      </c>
      <c r="E61" s="13" t="s">
        <v>23</v>
      </c>
      <c r="F61" s="14">
        <v>1</v>
      </c>
      <c r="G61" s="14" t="s">
        <v>20</v>
      </c>
      <c r="H61" s="15">
        <v>2000</v>
      </c>
      <c r="I61" s="28">
        <f t="shared" si="4"/>
        <v>2000</v>
      </c>
      <c r="J61" s="29" t="s">
        <v>101</v>
      </c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 s="2" customFormat="1" ht="17.100000000000001" customHeight="1" x14ac:dyDescent="0.15">
      <c r="A62" s="73"/>
      <c r="B62" s="74"/>
      <c r="C62" s="12" t="s">
        <v>102</v>
      </c>
      <c r="D62" s="13">
        <v>2</v>
      </c>
      <c r="E62" s="13" t="s">
        <v>20</v>
      </c>
      <c r="F62" s="14">
        <v>1</v>
      </c>
      <c r="G62" s="14" t="s">
        <v>20</v>
      </c>
      <c r="H62" s="15">
        <v>3000</v>
      </c>
      <c r="I62" s="28">
        <f t="shared" si="4"/>
        <v>6000</v>
      </c>
      <c r="J62" s="29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23" s="2" customFormat="1" ht="16.5" x14ac:dyDescent="0.15">
      <c r="A63" s="75"/>
      <c r="B63" s="76"/>
      <c r="C63" s="12" t="s">
        <v>103</v>
      </c>
      <c r="D63" s="13">
        <v>2</v>
      </c>
      <c r="E63" s="13" t="s">
        <v>20</v>
      </c>
      <c r="F63" s="14">
        <v>1</v>
      </c>
      <c r="G63" s="14" t="s">
        <v>20</v>
      </c>
      <c r="H63" s="15">
        <v>1200</v>
      </c>
      <c r="I63" s="28">
        <f t="shared" si="4"/>
        <v>2400</v>
      </c>
      <c r="J63" s="29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3" ht="16.5" x14ac:dyDescent="0.15">
      <c r="A64" s="44" t="s">
        <v>104</v>
      </c>
      <c r="B64" s="45"/>
      <c r="C64" s="46"/>
      <c r="D64" s="17"/>
      <c r="E64" s="17"/>
      <c r="F64" s="17"/>
      <c r="G64" s="17"/>
      <c r="H64" s="18"/>
      <c r="I64" s="32">
        <f>SUM(I54:I63)</f>
        <v>22600</v>
      </c>
      <c r="J64" s="3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 ht="16.5" x14ac:dyDescent="0.15">
      <c r="A65" s="71" t="s">
        <v>105</v>
      </c>
      <c r="B65" s="72"/>
      <c r="C65" s="12" t="s">
        <v>106</v>
      </c>
      <c r="D65" s="14">
        <v>1</v>
      </c>
      <c r="E65" s="14" t="s">
        <v>107</v>
      </c>
      <c r="F65" s="14">
        <v>1</v>
      </c>
      <c r="G65" s="14" t="s">
        <v>108</v>
      </c>
      <c r="H65" s="15">
        <v>1500</v>
      </c>
      <c r="I65" s="28">
        <f>F65*H65*D65</f>
        <v>1500</v>
      </c>
      <c r="J65" s="36" t="s">
        <v>109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 ht="16.5" x14ac:dyDescent="0.15">
      <c r="A66" s="73"/>
      <c r="B66" s="74"/>
      <c r="C66" s="12" t="s">
        <v>110</v>
      </c>
      <c r="D66" s="14">
        <v>1</v>
      </c>
      <c r="E66" s="14" t="s">
        <v>107</v>
      </c>
      <c r="F66" s="14">
        <v>1</v>
      </c>
      <c r="G66" s="14" t="s">
        <v>108</v>
      </c>
      <c r="H66" s="15">
        <v>1500</v>
      </c>
      <c r="I66" s="28">
        <f t="shared" ref="I66:I68" si="5">F66*H66*D66</f>
        <v>1500</v>
      </c>
      <c r="J66" s="36" t="s">
        <v>111</v>
      </c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 ht="16.5" x14ac:dyDescent="0.15">
      <c r="A67" s="73"/>
      <c r="B67" s="74"/>
      <c r="C67" s="12" t="s">
        <v>112</v>
      </c>
      <c r="D67" s="14">
        <v>1</v>
      </c>
      <c r="E67" s="14" t="s">
        <v>107</v>
      </c>
      <c r="F67" s="14">
        <v>1</v>
      </c>
      <c r="G67" s="14" t="s">
        <v>108</v>
      </c>
      <c r="H67" s="15">
        <v>2500</v>
      </c>
      <c r="I67" s="28">
        <f t="shared" si="5"/>
        <v>2500</v>
      </c>
      <c r="J67" s="36" t="s">
        <v>111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 ht="16.5" x14ac:dyDescent="0.15">
      <c r="A68" s="75"/>
      <c r="B68" s="76"/>
      <c r="C68" s="12" t="s">
        <v>113</v>
      </c>
      <c r="D68" s="14">
        <v>1</v>
      </c>
      <c r="E68" s="14" t="s">
        <v>20</v>
      </c>
      <c r="F68" s="14">
        <v>1</v>
      </c>
      <c r="G68" s="14" t="s">
        <v>20</v>
      </c>
      <c r="H68" s="15">
        <v>10000</v>
      </c>
      <c r="I68" s="28">
        <f t="shared" si="5"/>
        <v>10000</v>
      </c>
      <c r="J68" s="36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 ht="16.5" x14ac:dyDescent="0.15">
      <c r="A69" s="44" t="s">
        <v>114</v>
      </c>
      <c r="B69" s="45"/>
      <c r="C69" s="46"/>
      <c r="D69" s="17"/>
      <c r="E69" s="17"/>
      <c r="F69" s="17"/>
      <c r="G69" s="17"/>
      <c r="H69" s="18"/>
      <c r="I69" s="32">
        <f>SUM(I65:I68)</f>
        <v>15500</v>
      </c>
      <c r="J69" s="3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 ht="16.5" x14ac:dyDescent="0.15">
      <c r="A70" s="69" t="s">
        <v>115</v>
      </c>
      <c r="B70" s="70"/>
      <c r="C70" s="12" t="s">
        <v>116</v>
      </c>
      <c r="D70" s="14">
        <v>1</v>
      </c>
      <c r="E70" s="14" t="s">
        <v>20</v>
      </c>
      <c r="F70" s="14">
        <v>1</v>
      </c>
      <c r="G70" s="14" t="s">
        <v>20</v>
      </c>
      <c r="H70" s="15">
        <v>30000</v>
      </c>
      <c r="I70" s="28">
        <f>D70*F70*H70</f>
        <v>30000</v>
      </c>
      <c r="J70" s="36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 ht="16.5" x14ac:dyDescent="0.15">
      <c r="A71" s="44" t="s">
        <v>117</v>
      </c>
      <c r="B71" s="45"/>
      <c r="C71" s="46"/>
      <c r="D71" s="17"/>
      <c r="E71" s="17"/>
      <c r="F71" s="17"/>
      <c r="G71" s="17"/>
      <c r="H71" s="18"/>
      <c r="I71" s="32">
        <f>SUM(I70)</f>
        <v>30000</v>
      </c>
      <c r="J71" s="3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spans="1:23" ht="16.5" x14ac:dyDescent="0.15">
      <c r="A72" s="102" t="s">
        <v>142</v>
      </c>
      <c r="B72" s="102" t="s">
        <v>143</v>
      </c>
      <c r="C72" s="77" t="s">
        <v>144</v>
      </c>
      <c r="D72" s="79">
        <v>4</v>
      </c>
      <c r="E72" s="79" t="s">
        <v>151</v>
      </c>
      <c r="F72" s="81">
        <v>4</v>
      </c>
      <c r="G72" s="84" t="s">
        <v>161</v>
      </c>
      <c r="H72" s="80">
        <v>500</v>
      </c>
      <c r="I72" s="28">
        <f t="shared" ref="I72:I75" si="6">H72*F72*D72</f>
        <v>8000</v>
      </c>
      <c r="J72" s="31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3" ht="16.5" x14ac:dyDescent="0.15">
      <c r="A73" s="103"/>
      <c r="B73" s="103"/>
      <c r="C73" s="77" t="s">
        <v>145</v>
      </c>
      <c r="D73" s="79">
        <v>4</v>
      </c>
      <c r="E73" s="79" t="s">
        <v>151</v>
      </c>
      <c r="F73" s="81">
        <v>2</v>
      </c>
      <c r="G73" s="14" t="s">
        <v>20</v>
      </c>
      <c r="H73" s="80">
        <v>1000</v>
      </c>
      <c r="I73" s="28">
        <f t="shared" si="6"/>
        <v>8000</v>
      </c>
      <c r="J73" s="31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</row>
    <row r="74" spans="1:23" ht="16.5" x14ac:dyDescent="0.15">
      <c r="A74" s="103"/>
      <c r="B74" s="103"/>
      <c r="C74" s="77" t="s">
        <v>146</v>
      </c>
      <c r="D74" s="79">
        <v>2</v>
      </c>
      <c r="E74" s="79" t="s">
        <v>150</v>
      </c>
      <c r="F74" s="81">
        <v>4</v>
      </c>
      <c r="G74" s="84" t="s">
        <v>162</v>
      </c>
      <c r="H74" s="80">
        <v>500</v>
      </c>
      <c r="I74" s="28">
        <f t="shared" si="6"/>
        <v>4000</v>
      </c>
      <c r="J74" s="34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spans="1:23" ht="16.5" x14ac:dyDescent="0.15">
      <c r="A75" s="103"/>
      <c r="B75" s="104"/>
      <c r="C75" s="77" t="s">
        <v>147</v>
      </c>
      <c r="D75" s="79">
        <v>4</v>
      </c>
      <c r="E75" s="79" t="s">
        <v>160</v>
      </c>
      <c r="F75" s="81">
        <v>4</v>
      </c>
      <c r="G75" s="84" t="s">
        <v>163</v>
      </c>
      <c r="H75" s="80">
        <v>100</v>
      </c>
      <c r="I75" s="28">
        <f t="shared" si="6"/>
        <v>1600</v>
      </c>
      <c r="J75" s="35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:23" ht="16.5" x14ac:dyDescent="0.15">
      <c r="A76" s="78" t="s">
        <v>148</v>
      </c>
      <c r="B76" s="45"/>
      <c r="C76" s="46"/>
      <c r="D76" s="17"/>
      <c r="E76" s="17"/>
      <c r="F76" s="17"/>
      <c r="G76" s="17"/>
      <c r="H76" s="18"/>
      <c r="I76" s="32">
        <f>SUM(I72:I75)</f>
        <v>21600</v>
      </c>
      <c r="J76" s="3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</row>
    <row r="77" spans="1:23" ht="16.5" x14ac:dyDescent="0.15">
      <c r="A77" s="47" t="s">
        <v>118</v>
      </c>
      <c r="B77" s="48"/>
      <c r="C77" s="48"/>
      <c r="D77" s="48"/>
      <c r="E77" s="48"/>
      <c r="F77" s="48"/>
      <c r="G77" s="48"/>
      <c r="H77" s="49"/>
      <c r="I77" s="37">
        <f>I18+I20+I40+I53+I64+I69+I71+I76</f>
        <v>473107</v>
      </c>
      <c r="J77" s="38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</row>
    <row r="78" spans="1:23" ht="16.5" x14ac:dyDescent="0.15">
      <c r="A78" s="47" t="s">
        <v>119</v>
      </c>
      <c r="B78" s="48"/>
      <c r="C78" s="48"/>
      <c r="D78" s="48"/>
      <c r="E78" s="48"/>
      <c r="F78" s="48"/>
      <c r="G78" s="48"/>
      <c r="H78" s="49"/>
      <c r="I78" s="37">
        <f>I77*0.1</f>
        <v>47310.700000000004</v>
      </c>
      <c r="J78" s="38"/>
    </row>
    <row r="79" spans="1:23" ht="16.5" x14ac:dyDescent="0.15">
      <c r="A79" s="50" t="s">
        <v>120</v>
      </c>
      <c r="B79" s="51"/>
      <c r="C79" s="52"/>
      <c r="D79" s="52"/>
      <c r="E79" s="52"/>
      <c r="F79" s="52"/>
      <c r="G79" s="52"/>
      <c r="H79" s="52"/>
      <c r="I79" s="39">
        <f>I77+I78</f>
        <v>520417.7</v>
      </c>
      <c r="J79" s="40"/>
    </row>
    <row r="80" spans="1:23" ht="16.5" x14ac:dyDescent="0.15">
      <c r="A80" s="47" t="s">
        <v>121</v>
      </c>
      <c r="B80" s="48"/>
      <c r="C80" s="48"/>
      <c r="D80" s="48"/>
      <c r="E80" s="48"/>
      <c r="F80" s="48"/>
      <c r="G80" s="48"/>
      <c r="H80" s="49"/>
      <c r="I80" s="37">
        <f>I79*0.06</f>
        <v>31225.061999999998</v>
      </c>
      <c r="J80" s="38"/>
    </row>
    <row r="81" spans="1:10" ht="16.5" x14ac:dyDescent="0.15">
      <c r="A81" s="50" t="s">
        <v>122</v>
      </c>
      <c r="B81" s="51"/>
      <c r="C81" s="52"/>
      <c r="D81" s="52"/>
      <c r="E81" s="52"/>
      <c r="F81" s="52"/>
      <c r="G81" s="52"/>
      <c r="H81" s="52"/>
      <c r="I81" s="39">
        <f>I79+I80</f>
        <v>551642.76199999999</v>
      </c>
      <c r="J81" s="40"/>
    </row>
  </sheetData>
  <mergeCells count="30">
    <mergeCell ref="A78:H78"/>
    <mergeCell ref="A79:H79"/>
    <mergeCell ref="A80:H80"/>
    <mergeCell ref="A81:H81"/>
    <mergeCell ref="A70:B70"/>
    <mergeCell ref="A71:C71"/>
    <mergeCell ref="A72:A75"/>
    <mergeCell ref="B72:B75"/>
    <mergeCell ref="A76:C76"/>
    <mergeCell ref="A77:H77"/>
    <mergeCell ref="A41:B52"/>
    <mergeCell ref="A53:C53"/>
    <mergeCell ref="A54:B63"/>
    <mergeCell ref="A64:C64"/>
    <mergeCell ref="A65:B68"/>
    <mergeCell ref="A69:C69"/>
    <mergeCell ref="A18:C18"/>
    <mergeCell ref="A20:C20"/>
    <mergeCell ref="A21:A39"/>
    <mergeCell ref="B21:B26"/>
    <mergeCell ref="B27:B39"/>
    <mergeCell ref="A40:C40"/>
    <mergeCell ref="A7:C9"/>
    <mergeCell ref="D7:I7"/>
    <mergeCell ref="D8:G8"/>
    <mergeCell ref="H8:I8"/>
    <mergeCell ref="A10:A17"/>
    <mergeCell ref="B10:B11"/>
    <mergeCell ref="B12:B14"/>
    <mergeCell ref="B15:B17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fitToHeight="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tabSelected="1" workbookViewId="0">
      <selection activeCell="H17" sqref="H17"/>
    </sheetView>
  </sheetViews>
  <sheetFormatPr defaultColWidth="9" defaultRowHeight="13.5" x14ac:dyDescent="0.15"/>
  <cols>
    <col min="1" max="2" width="11.625" style="3" customWidth="1"/>
    <col min="3" max="3" width="40.625" style="3" customWidth="1"/>
    <col min="4" max="8" width="11.625" style="3" customWidth="1"/>
    <col min="9" max="9" width="16.25" style="3" customWidth="1"/>
    <col min="10" max="10" width="58.375" style="3" customWidth="1"/>
    <col min="11" max="11" width="13.375" style="3" customWidth="1"/>
    <col min="12" max="16384" width="9" style="3"/>
  </cols>
  <sheetData>
    <row r="1" spans="1:23" ht="16.5" x14ac:dyDescent="0.15">
      <c r="A1" s="4" t="s">
        <v>0</v>
      </c>
      <c r="B1" s="5" t="s">
        <v>1</v>
      </c>
      <c r="C1" s="5"/>
      <c r="D1" s="6"/>
      <c r="E1" s="6"/>
      <c r="F1" s="6"/>
      <c r="G1" s="6"/>
      <c r="H1" s="6"/>
      <c r="I1" s="6"/>
      <c r="J1" s="6"/>
      <c r="K1" s="4"/>
      <c r="L1" s="4"/>
      <c r="M1" s="4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6.5" x14ac:dyDescent="0.15">
      <c r="A2" s="7" t="s">
        <v>2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4"/>
      <c r="L2" s="4"/>
      <c r="M2" s="4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6.5" x14ac:dyDescent="0.15">
      <c r="A3" s="7" t="s">
        <v>4</v>
      </c>
      <c r="B3" s="62" t="s">
        <v>124</v>
      </c>
      <c r="C3" s="5"/>
      <c r="D3" s="6"/>
      <c r="E3" s="6"/>
      <c r="F3" s="6"/>
      <c r="G3" s="6"/>
      <c r="H3" s="6"/>
      <c r="I3" s="6"/>
      <c r="J3" s="22"/>
      <c r="K3" s="4"/>
      <c r="L3" s="4"/>
      <c r="M3" s="4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6.5" x14ac:dyDescent="0.15">
      <c r="A4" s="7" t="s">
        <v>5</v>
      </c>
      <c r="B4" s="62" t="s">
        <v>123</v>
      </c>
      <c r="C4" s="8"/>
      <c r="D4" s="9"/>
      <c r="E4" s="9"/>
      <c r="F4" s="9"/>
      <c r="G4" s="9"/>
      <c r="H4" s="9"/>
      <c r="I4" s="9"/>
      <c r="J4" s="9"/>
      <c r="K4" s="4"/>
      <c r="L4" s="4"/>
      <c r="M4" s="4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15.75" customHeight="1" x14ac:dyDescent="0.15">
      <c r="A5" s="7" t="s">
        <v>6</v>
      </c>
      <c r="B5" s="62" t="s">
        <v>125</v>
      </c>
      <c r="C5" s="5"/>
      <c r="D5" s="6"/>
      <c r="E5" s="6"/>
      <c r="F5" s="6"/>
      <c r="G5" s="6"/>
      <c r="H5" s="6"/>
      <c r="I5" s="6"/>
      <c r="J5" s="6"/>
      <c r="K5" s="4"/>
      <c r="L5" s="4"/>
      <c r="M5" s="4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20.25" customHeight="1" thickBot="1" x14ac:dyDescent="0.2">
      <c r="A6" s="7" t="s">
        <v>7</v>
      </c>
      <c r="B6" s="63">
        <v>43349</v>
      </c>
      <c r="C6" s="5"/>
      <c r="D6" s="5"/>
      <c r="E6" s="5"/>
      <c r="F6" s="5"/>
      <c r="G6" s="5"/>
      <c r="H6" s="5"/>
      <c r="I6" s="5"/>
      <c r="J6" s="5"/>
      <c r="K6" s="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5.95" customHeight="1" x14ac:dyDescent="0.15">
      <c r="A7" s="56" t="s">
        <v>8</v>
      </c>
      <c r="B7" s="57"/>
      <c r="C7" s="58"/>
      <c r="D7" s="41" t="s">
        <v>9</v>
      </c>
      <c r="E7" s="41"/>
      <c r="F7" s="41"/>
      <c r="G7" s="41"/>
      <c r="H7" s="41"/>
      <c r="I7" s="41"/>
      <c r="J7" s="24" t="s">
        <v>10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15.95" customHeight="1" x14ac:dyDescent="0.15">
      <c r="A8" s="59"/>
      <c r="B8" s="60"/>
      <c r="C8" s="61"/>
      <c r="D8" s="42" t="s">
        <v>11</v>
      </c>
      <c r="E8" s="42"/>
      <c r="F8" s="42"/>
      <c r="G8" s="42"/>
      <c r="H8" s="43" t="s">
        <v>12</v>
      </c>
      <c r="I8" s="43"/>
      <c r="J8" s="26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15.95" customHeight="1" x14ac:dyDescent="0.15">
      <c r="A9" s="59"/>
      <c r="B9" s="60"/>
      <c r="C9" s="61"/>
      <c r="D9" s="10" t="s">
        <v>13</v>
      </c>
      <c r="E9" s="10" t="s">
        <v>14</v>
      </c>
      <c r="F9" s="10" t="s">
        <v>13</v>
      </c>
      <c r="G9" s="10" t="s">
        <v>14</v>
      </c>
      <c r="H9" s="11" t="s">
        <v>15</v>
      </c>
      <c r="I9" s="11" t="s">
        <v>16</v>
      </c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ht="16.5" x14ac:dyDescent="0.15">
      <c r="A10" s="98" t="s">
        <v>168</v>
      </c>
      <c r="B10" s="98" t="s">
        <v>126</v>
      </c>
      <c r="C10" s="85" t="s">
        <v>127</v>
      </c>
      <c r="D10" s="86">
        <v>120</v>
      </c>
      <c r="E10" s="86" t="s">
        <v>149</v>
      </c>
      <c r="F10" s="84">
        <v>2</v>
      </c>
      <c r="G10" s="84" t="s">
        <v>20</v>
      </c>
      <c r="H10" s="87">
        <v>690</v>
      </c>
      <c r="I10" s="88"/>
      <c r="J10" s="82" t="s">
        <v>157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ht="16.5" x14ac:dyDescent="0.15">
      <c r="A11" s="99"/>
      <c r="B11" s="100"/>
      <c r="C11" s="89" t="s">
        <v>128</v>
      </c>
      <c r="D11" s="90">
        <v>30</v>
      </c>
      <c r="E11" s="90" t="s">
        <v>150</v>
      </c>
      <c r="F11" s="84">
        <v>2</v>
      </c>
      <c r="G11" s="84" t="s">
        <v>20</v>
      </c>
      <c r="H11" s="91">
        <v>690</v>
      </c>
      <c r="I11" s="88"/>
      <c r="J11" s="82" t="s">
        <v>158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ht="16.5" x14ac:dyDescent="0.15">
      <c r="A12" s="99"/>
      <c r="B12" s="98" t="s">
        <v>129</v>
      </c>
      <c r="C12" s="85" t="s">
        <v>130</v>
      </c>
      <c r="D12" s="86">
        <v>267</v>
      </c>
      <c r="E12" s="86" t="s">
        <v>151</v>
      </c>
      <c r="F12" s="84">
        <v>1</v>
      </c>
      <c r="G12" s="84" t="s">
        <v>20</v>
      </c>
      <c r="H12" s="87">
        <v>180</v>
      </c>
      <c r="I12" s="88">
        <f t="shared" ref="I12:I19" si="0">H12*F12*D12</f>
        <v>48060</v>
      </c>
      <c r="J12" s="92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ht="16.5" x14ac:dyDescent="0.15">
      <c r="A13" s="99"/>
      <c r="B13" s="99"/>
      <c r="C13" s="89" t="s">
        <v>131</v>
      </c>
      <c r="D13" s="90">
        <v>27</v>
      </c>
      <c r="E13" s="90" t="s">
        <v>152</v>
      </c>
      <c r="F13" s="84">
        <v>1</v>
      </c>
      <c r="G13" s="84" t="s">
        <v>20</v>
      </c>
      <c r="H13" s="91">
        <v>3500</v>
      </c>
      <c r="I13" s="88">
        <f t="shared" si="0"/>
        <v>94500</v>
      </c>
      <c r="J13" s="93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ht="16.5" x14ac:dyDescent="0.15">
      <c r="A14" s="99"/>
      <c r="B14" s="100"/>
      <c r="C14" s="85" t="s">
        <v>132</v>
      </c>
      <c r="D14" s="86">
        <v>267</v>
      </c>
      <c r="E14" s="86" t="s">
        <v>153</v>
      </c>
      <c r="F14" s="84">
        <v>1</v>
      </c>
      <c r="G14" s="84" t="s">
        <v>20</v>
      </c>
      <c r="H14" s="87">
        <v>150</v>
      </c>
      <c r="I14" s="88">
        <f t="shared" si="0"/>
        <v>40050</v>
      </c>
      <c r="J14" s="93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ht="16.5" x14ac:dyDescent="0.15">
      <c r="A15" s="99"/>
      <c r="B15" s="98" t="s">
        <v>133</v>
      </c>
      <c r="C15" s="85" t="s">
        <v>171</v>
      </c>
      <c r="D15" s="86">
        <v>1</v>
      </c>
      <c r="E15" s="86" t="s">
        <v>155</v>
      </c>
      <c r="F15" s="84">
        <v>1</v>
      </c>
      <c r="G15" s="84" t="s">
        <v>20</v>
      </c>
      <c r="H15" s="87">
        <v>109000</v>
      </c>
      <c r="I15" s="88">
        <f t="shared" si="0"/>
        <v>109000</v>
      </c>
      <c r="J15" s="93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ht="16.5" x14ac:dyDescent="0.15">
      <c r="A16" s="99"/>
      <c r="B16" s="99"/>
      <c r="C16" s="89" t="s">
        <v>135</v>
      </c>
      <c r="D16" s="90">
        <v>1</v>
      </c>
      <c r="E16" s="90" t="s">
        <v>156</v>
      </c>
      <c r="F16" s="84">
        <v>1</v>
      </c>
      <c r="G16" s="84" t="s">
        <v>20</v>
      </c>
      <c r="H16" s="91">
        <v>50000</v>
      </c>
      <c r="I16" s="88">
        <f t="shared" si="0"/>
        <v>50000</v>
      </c>
      <c r="J16" s="93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ht="16.5" x14ac:dyDescent="0.15">
      <c r="A17" s="100"/>
      <c r="B17" s="100"/>
      <c r="C17" s="85" t="s">
        <v>136</v>
      </c>
      <c r="D17" s="86">
        <v>160</v>
      </c>
      <c r="E17" s="86" t="s">
        <v>154</v>
      </c>
      <c r="F17" s="84">
        <v>3</v>
      </c>
      <c r="G17" s="84" t="s">
        <v>20</v>
      </c>
      <c r="H17" s="87">
        <v>68</v>
      </c>
      <c r="I17" s="88">
        <f t="shared" si="0"/>
        <v>32640</v>
      </c>
      <c r="J17" s="93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ht="16.5" x14ac:dyDescent="0.15">
      <c r="A18" s="78" t="s">
        <v>137</v>
      </c>
      <c r="B18" s="45"/>
      <c r="C18" s="46"/>
      <c r="D18" s="17"/>
      <c r="E18" s="17"/>
      <c r="F18" s="17"/>
      <c r="G18" s="17"/>
      <c r="H18" s="18"/>
      <c r="I18" s="32">
        <f>SUM(I10:I17)</f>
        <v>374250</v>
      </c>
      <c r="J18" s="33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ht="16.5" x14ac:dyDescent="0.15">
      <c r="A19" s="101" t="s">
        <v>138</v>
      </c>
      <c r="B19" s="97" t="s">
        <v>139</v>
      </c>
      <c r="C19" s="94" t="s">
        <v>140</v>
      </c>
      <c r="D19" s="84">
        <v>4</v>
      </c>
      <c r="E19" s="83" t="s">
        <v>159</v>
      </c>
      <c r="F19" s="84">
        <v>1</v>
      </c>
      <c r="G19" s="84" t="s">
        <v>20</v>
      </c>
      <c r="H19" s="95">
        <v>800</v>
      </c>
      <c r="I19" s="88">
        <f t="shared" ref="I19" si="1">H19*F19*D19</f>
        <v>3200</v>
      </c>
      <c r="J19" s="31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ht="16.5" x14ac:dyDescent="0.15">
      <c r="A20" s="78" t="s">
        <v>141</v>
      </c>
      <c r="B20" s="45"/>
      <c r="C20" s="46"/>
      <c r="D20" s="17"/>
      <c r="E20" s="17"/>
      <c r="F20" s="17"/>
      <c r="G20" s="17"/>
      <c r="H20" s="18"/>
      <c r="I20" s="32">
        <f>SUM(I19:I19)</f>
        <v>3200</v>
      </c>
      <c r="J20" s="33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ht="14.1" customHeight="1" x14ac:dyDescent="0.15">
      <c r="A21" s="53" t="s">
        <v>17</v>
      </c>
      <c r="B21" s="96" t="s">
        <v>164</v>
      </c>
      <c r="C21" s="12" t="s">
        <v>18</v>
      </c>
      <c r="D21" s="13">
        <v>15</v>
      </c>
      <c r="E21" s="13" t="s">
        <v>19</v>
      </c>
      <c r="F21" s="14">
        <v>1</v>
      </c>
      <c r="G21" s="14" t="s">
        <v>20</v>
      </c>
      <c r="H21" s="15">
        <v>80</v>
      </c>
      <c r="I21" s="28">
        <f t="shared" ref="I21:I39" si="2">H21*F21*D21</f>
        <v>1200</v>
      </c>
      <c r="J21" s="29" t="s">
        <v>21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ht="14.1" customHeight="1" x14ac:dyDescent="0.15">
      <c r="A22" s="53"/>
      <c r="B22" s="64"/>
      <c r="C22" s="12" t="s">
        <v>22</v>
      </c>
      <c r="D22" s="13">
        <v>1</v>
      </c>
      <c r="E22" s="13" t="s">
        <v>23</v>
      </c>
      <c r="F22" s="14">
        <v>1</v>
      </c>
      <c r="G22" s="14" t="s">
        <v>20</v>
      </c>
      <c r="H22" s="15">
        <v>10000</v>
      </c>
      <c r="I22" s="28">
        <f t="shared" si="2"/>
        <v>10000</v>
      </c>
      <c r="J22" s="29" t="s">
        <v>24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ht="14.1" customHeight="1" x14ac:dyDescent="0.15">
      <c r="A23" s="53"/>
      <c r="B23" s="64"/>
      <c r="C23" s="12" t="s">
        <v>25</v>
      </c>
      <c r="D23" s="13">
        <v>1</v>
      </c>
      <c r="E23" s="13" t="s">
        <v>23</v>
      </c>
      <c r="F23" s="14">
        <v>1</v>
      </c>
      <c r="G23" s="14" t="s">
        <v>20</v>
      </c>
      <c r="H23" s="15">
        <v>6000</v>
      </c>
      <c r="I23" s="28">
        <f t="shared" si="2"/>
        <v>6000</v>
      </c>
      <c r="J23" s="29" t="s">
        <v>26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 ht="14.1" customHeight="1" x14ac:dyDescent="0.15">
      <c r="A24" s="53"/>
      <c r="B24" s="65"/>
      <c r="C24" s="12" t="s">
        <v>27</v>
      </c>
      <c r="D24" s="13">
        <v>2</v>
      </c>
      <c r="E24" s="13" t="s">
        <v>28</v>
      </c>
      <c r="F24" s="14">
        <v>1</v>
      </c>
      <c r="G24" s="14" t="s">
        <v>20</v>
      </c>
      <c r="H24" s="15">
        <v>35</v>
      </c>
      <c r="I24" s="28">
        <f t="shared" si="2"/>
        <v>70</v>
      </c>
      <c r="J24" s="29" t="s">
        <v>29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3" ht="14.1" customHeight="1" x14ac:dyDescent="0.15">
      <c r="A25" s="53"/>
      <c r="B25" s="65"/>
      <c r="C25" s="12" t="s">
        <v>30</v>
      </c>
      <c r="D25" s="13">
        <v>4</v>
      </c>
      <c r="E25" s="13" t="s">
        <v>23</v>
      </c>
      <c r="F25" s="14">
        <v>1</v>
      </c>
      <c r="G25" s="14" t="s">
        <v>20</v>
      </c>
      <c r="H25" s="15">
        <v>20</v>
      </c>
      <c r="I25" s="28">
        <f t="shared" si="2"/>
        <v>80</v>
      </c>
      <c r="J25" s="31" t="s">
        <v>31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3" ht="14.1" customHeight="1" x14ac:dyDescent="0.15">
      <c r="A26" s="53"/>
      <c r="B26" s="65"/>
      <c r="C26" s="12" t="s">
        <v>32</v>
      </c>
      <c r="D26" s="13">
        <v>1</v>
      </c>
      <c r="E26" s="13" t="s">
        <v>33</v>
      </c>
      <c r="F26" s="14">
        <v>1</v>
      </c>
      <c r="G26" s="14" t="s">
        <v>20</v>
      </c>
      <c r="H26" s="15">
        <v>30</v>
      </c>
      <c r="I26" s="28">
        <f t="shared" si="2"/>
        <v>30</v>
      </c>
      <c r="J26" s="29" t="s">
        <v>34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3" ht="16.5" x14ac:dyDescent="0.15">
      <c r="A27" s="53"/>
      <c r="B27" s="66" t="s">
        <v>35</v>
      </c>
      <c r="C27" s="12" t="s">
        <v>36</v>
      </c>
      <c r="D27" s="13">
        <v>36</v>
      </c>
      <c r="E27" s="16" t="s">
        <v>37</v>
      </c>
      <c r="F27" s="14">
        <v>1</v>
      </c>
      <c r="G27" s="14" t="s">
        <v>20</v>
      </c>
      <c r="H27" s="15">
        <v>240</v>
      </c>
      <c r="I27" s="28">
        <f t="shared" si="2"/>
        <v>8640</v>
      </c>
      <c r="J27" s="29" t="s">
        <v>38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ht="16.5" x14ac:dyDescent="0.15">
      <c r="A28" s="53"/>
      <c r="B28" s="67"/>
      <c r="C28" s="12" t="s">
        <v>39</v>
      </c>
      <c r="D28" s="13">
        <v>2</v>
      </c>
      <c r="E28" s="16" t="s">
        <v>23</v>
      </c>
      <c r="F28" s="14">
        <v>1</v>
      </c>
      <c r="G28" s="14" t="s">
        <v>20</v>
      </c>
      <c r="H28" s="15">
        <v>2200</v>
      </c>
      <c r="I28" s="28">
        <f t="shared" si="2"/>
        <v>4400</v>
      </c>
      <c r="J28" s="29" t="s">
        <v>40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ht="16.5" x14ac:dyDescent="0.15">
      <c r="A29" s="53"/>
      <c r="B29" s="67"/>
      <c r="C29" s="12" t="s">
        <v>41</v>
      </c>
      <c r="D29" s="13">
        <v>2</v>
      </c>
      <c r="E29" s="16" t="s">
        <v>23</v>
      </c>
      <c r="F29" s="14">
        <v>1</v>
      </c>
      <c r="G29" s="14" t="s">
        <v>20</v>
      </c>
      <c r="H29" s="15">
        <v>6500</v>
      </c>
      <c r="I29" s="28">
        <f t="shared" si="2"/>
        <v>13000</v>
      </c>
      <c r="J29" s="29" t="s">
        <v>42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ht="14.1" customHeight="1" x14ac:dyDescent="0.15">
      <c r="A30" s="53"/>
      <c r="B30" s="67"/>
      <c r="C30" s="12" t="s">
        <v>27</v>
      </c>
      <c r="D30" s="13">
        <v>17</v>
      </c>
      <c r="E30" s="13" t="s">
        <v>28</v>
      </c>
      <c r="F30" s="14">
        <v>1</v>
      </c>
      <c r="G30" s="14" t="s">
        <v>20</v>
      </c>
      <c r="H30" s="15">
        <v>35</v>
      </c>
      <c r="I30" s="28">
        <f t="shared" si="2"/>
        <v>595</v>
      </c>
      <c r="J30" s="29" t="s">
        <v>43</v>
      </c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3" ht="16.5" x14ac:dyDescent="0.15">
      <c r="A31" s="53"/>
      <c r="B31" s="67"/>
      <c r="C31" s="12" t="s">
        <v>44</v>
      </c>
      <c r="D31" s="13">
        <v>1</v>
      </c>
      <c r="E31" s="16" t="s">
        <v>23</v>
      </c>
      <c r="F31" s="14">
        <v>1</v>
      </c>
      <c r="G31" s="14" t="s">
        <v>20</v>
      </c>
      <c r="H31" s="15">
        <v>5040</v>
      </c>
      <c r="I31" s="28">
        <f t="shared" si="2"/>
        <v>5040</v>
      </c>
      <c r="J31" s="29" t="s">
        <v>45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ht="16.5" x14ac:dyDescent="0.15">
      <c r="A32" s="53"/>
      <c r="B32" s="67"/>
      <c r="C32" s="12" t="s">
        <v>46</v>
      </c>
      <c r="D32" s="13">
        <v>1</v>
      </c>
      <c r="E32" s="16" t="s">
        <v>23</v>
      </c>
      <c r="F32" s="14">
        <v>1</v>
      </c>
      <c r="G32" s="14" t="s">
        <v>20</v>
      </c>
      <c r="H32" s="15">
        <v>7000</v>
      </c>
      <c r="I32" s="28">
        <f t="shared" si="2"/>
        <v>7000</v>
      </c>
      <c r="J32" s="29" t="s">
        <v>47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ht="16.5" x14ac:dyDescent="0.15">
      <c r="A33" s="53"/>
      <c r="B33" s="67"/>
      <c r="C33" s="12" t="s">
        <v>48</v>
      </c>
      <c r="D33" s="13">
        <v>1</v>
      </c>
      <c r="E33" s="16" t="s">
        <v>23</v>
      </c>
      <c r="F33" s="14">
        <v>1</v>
      </c>
      <c r="G33" s="14" t="s">
        <v>20</v>
      </c>
      <c r="H33" s="15">
        <v>2500</v>
      </c>
      <c r="I33" s="28">
        <f t="shared" si="2"/>
        <v>2500</v>
      </c>
      <c r="J33" s="29" t="s">
        <v>49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ht="16.5" x14ac:dyDescent="0.15">
      <c r="A34" s="53"/>
      <c r="B34" s="67"/>
      <c r="C34" s="12" t="s">
        <v>50</v>
      </c>
      <c r="D34" s="13">
        <v>2</v>
      </c>
      <c r="E34" s="16" t="s">
        <v>23</v>
      </c>
      <c r="F34" s="14">
        <v>1</v>
      </c>
      <c r="G34" s="14" t="s">
        <v>20</v>
      </c>
      <c r="H34" s="15">
        <v>2000</v>
      </c>
      <c r="I34" s="28">
        <f t="shared" si="2"/>
        <v>4000</v>
      </c>
      <c r="J34" s="29" t="s">
        <v>51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ht="16.5" x14ac:dyDescent="0.15">
      <c r="A35" s="53"/>
      <c r="B35" s="67"/>
      <c r="C35" s="12" t="s">
        <v>27</v>
      </c>
      <c r="D35" s="13">
        <v>24</v>
      </c>
      <c r="E35" s="16" t="s">
        <v>28</v>
      </c>
      <c r="F35" s="14">
        <v>1</v>
      </c>
      <c r="G35" s="14" t="s">
        <v>20</v>
      </c>
      <c r="H35" s="15">
        <v>35</v>
      </c>
      <c r="I35" s="28">
        <f t="shared" si="2"/>
        <v>840</v>
      </c>
      <c r="J35" s="29" t="s">
        <v>52</v>
      </c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s="1" customFormat="1" ht="16.5" x14ac:dyDescent="0.15">
      <c r="A36" s="53"/>
      <c r="B36" s="67"/>
      <c r="C36" s="12" t="s">
        <v>53</v>
      </c>
      <c r="D36" s="13">
        <v>150</v>
      </c>
      <c r="E36" s="16" t="s">
        <v>19</v>
      </c>
      <c r="F36" s="14">
        <v>1</v>
      </c>
      <c r="G36" s="14" t="s">
        <v>20</v>
      </c>
      <c r="H36" s="15">
        <v>20</v>
      </c>
      <c r="I36" s="28">
        <f t="shared" si="2"/>
        <v>3000</v>
      </c>
      <c r="J36" s="29" t="s">
        <v>54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ht="16.5" x14ac:dyDescent="0.15">
      <c r="A37" s="54"/>
      <c r="B37" s="67"/>
      <c r="C37" s="12" t="s">
        <v>55</v>
      </c>
      <c r="D37" s="13">
        <v>1</v>
      </c>
      <c r="E37" s="13" t="s">
        <v>23</v>
      </c>
      <c r="F37" s="14">
        <v>1</v>
      </c>
      <c r="G37" s="14" t="s">
        <v>20</v>
      </c>
      <c r="H37" s="15">
        <v>3000</v>
      </c>
      <c r="I37" s="28">
        <f t="shared" si="2"/>
        <v>3000</v>
      </c>
      <c r="J37" s="29" t="s">
        <v>56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ht="16.5" x14ac:dyDescent="0.15">
      <c r="A38" s="54"/>
      <c r="B38" s="67"/>
      <c r="C38" s="12" t="s">
        <v>57</v>
      </c>
      <c r="D38" s="13">
        <v>20</v>
      </c>
      <c r="E38" s="16" t="s">
        <v>58</v>
      </c>
      <c r="F38" s="14">
        <v>1</v>
      </c>
      <c r="G38" s="14" t="s">
        <v>20</v>
      </c>
      <c r="H38" s="15">
        <v>10</v>
      </c>
      <c r="I38" s="28">
        <f t="shared" si="2"/>
        <v>200</v>
      </c>
      <c r="J38" s="29" t="s">
        <v>59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spans="1:23" ht="16.5" x14ac:dyDescent="0.15">
      <c r="A39" s="55"/>
      <c r="B39" s="68"/>
      <c r="C39" s="12" t="s">
        <v>60</v>
      </c>
      <c r="D39" s="13">
        <v>3</v>
      </c>
      <c r="E39" s="16" t="s">
        <v>33</v>
      </c>
      <c r="F39" s="14">
        <v>1</v>
      </c>
      <c r="G39" s="14" t="s">
        <v>20</v>
      </c>
      <c r="H39" s="15">
        <v>1200</v>
      </c>
      <c r="I39" s="28">
        <f t="shared" si="2"/>
        <v>3600</v>
      </c>
      <c r="J39" s="29" t="s">
        <v>61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ht="16.5" x14ac:dyDescent="0.15">
      <c r="A40" s="44" t="s">
        <v>62</v>
      </c>
      <c r="B40" s="45"/>
      <c r="C40" s="46"/>
      <c r="D40" s="17"/>
      <c r="E40" s="17"/>
      <c r="F40" s="17"/>
      <c r="G40" s="17"/>
      <c r="H40" s="18"/>
      <c r="I40" s="32">
        <f>SUM(I21:I39)</f>
        <v>73195</v>
      </c>
      <c r="J40" s="33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3" ht="16.5" x14ac:dyDescent="0.15">
      <c r="A41" s="71" t="s">
        <v>63</v>
      </c>
      <c r="B41" s="72"/>
      <c r="C41" s="19" t="s">
        <v>64</v>
      </c>
      <c r="D41" s="14">
        <v>270</v>
      </c>
      <c r="E41" s="16" t="s">
        <v>33</v>
      </c>
      <c r="F41" s="14">
        <v>1</v>
      </c>
      <c r="G41" s="14" t="s">
        <v>20</v>
      </c>
      <c r="H41" s="15">
        <v>20</v>
      </c>
      <c r="I41" s="28">
        <f t="shared" ref="I41:I52" si="3">H41*F41*D41</f>
        <v>5400</v>
      </c>
      <c r="J41" s="31" t="s">
        <v>31</v>
      </c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ht="16.5" x14ac:dyDescent="0.15">
      <c r="A42" s="73"/>
      <c r="B42" s="74"/>
      <c r="C42" s="19" t="s">
        <v>65</v>
      </c>
      <c r="D42" s="14">
        <v>27</v>
      </c>
      <c r="E42" s="16" t="s">
        <v>33</v>
      </c>
      <c r="F42" s="14">
        <v>1</v>
      </c>
      <c r="G42" s="14" t="s">
        <v>20</v>
      </c>
      <c r="H42" s="15">
        <v>20</v>
      </c>
      <c r="I42" s="28">
        <f t="shared" si="3"/>
        <v>540</v>
      </c>
      <c r="J42" s="31" t="s">
        <v>66</v>
      </c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ht="16.5" x14ac:dyDescent="0.15">
      <c r="A43" s="73"/>
      <c r="B43" s="74"/>
      <c r="C43" s="12" t="s">
        <v>67</v>
      </c>
      <c r="D43" s="12">
        <v>280</v>
      </c>
      <c r="E43" s="16" t="s">
        <v>58</v>
      </c>
      <c r="F43" s="14">
        <v>1</v>
      </c>
      <c r="G43" s="14" t="s">
        <v>20</v>
      </c>
      <c r="H43" s="15">
        <v>0.5</v>
      </c>
      <c r="I43" s="28">
        <f t="shared" si="3"/>
        <v>140</v>
      </c>
      <c r="J43" s="34" t="s">
        <v>68</v>
      </c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ht="16.5" x14ac:dyDescent="0.15">
      <c r="A44" s="73"/>
      <c r="B44" s="74"/>
      <c r="C44" s="12" t="s">
        <v>69</v>
      </c>
      <c r="D44" s="12">
        <v>8</v>
      </c>
      <c r="E44" s="16" t="s">
        <v>33</v>
      </c>
      <c r="F44" s="14">
        <v>1</v>
      </c>
      <c r="G44" s="14" t="s">
        <v>20</v>
      </c>
      <c r="H44" s="15">
        <v>40</v>
      </c>
      <c r="I44" s="28">
        <f t="shared" si="3"/>
        <v>320</v>
      </c>
      <c r="J44" s="35" t="s">
        <v>70</v>
      </c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ht="16.5" x14ac:dyDescent="0.15">
      <c r="A45" s="73"/>
      <c r="B45" s="74"/>
      <c r="C45" s="12" t="s">
        <v>71</v>
      </c>
      <c r="D45" s="12">
        <v>20</v>
      </c>
      <c r="E45" s="16" t="s">
        <v>58</v>
      </c>
      <c r="F45" s="14">
        <v>1</v>
      </c>
      <c r="G45" s="14" t="s">
        <v>20</v>
      </c>
      <c r="H45" s="15">
        <v>2</v>
      </c>
      <c r="I45" s="28">
        <f t="shared" si="3"/>
        <v>40</v>
      </c>
      <c r="J45" s="35" t="s">
        <v>72</v>
      </c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ht="16.5" x14ac:dyDescent="0.15">
      <c r="A46" s="73"/>
      <c r="B46" s="74"/>
      <c r="C46" s="12" t="s">
        <v>73</v>
      </c>
      <c r="D46" s="12">
        <v>6</v>
      </c>
      <c r="E46" s="16" t="s">
        <v>58</v>
      </c>
      <c r="F46" s="14">
        <v>1</v>
      </c>
      <c r="G46" s="14" t="s">
        <v>20</v>
      </c>
      <c r="H46" s="15">
        <v>50</v>
      </c>
      <c r="I46" s="28">
        <f t="shared" si="3"/>
        <v>300</v>
      </c>
      <c r="J46" s="35" t="s">
        <v>74</v>
      </c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ht="16.5" x14ac:dyDescent="0.15">
      <c r="A47" s="73"/>
      <c r="B47" s="74"/>
      <c r="C47" s="12" t="s">
        <v>75</v>
      </c>
      <c r="D47" s="12">
        <v>280</v>
      </c>
      <c r="E47" s="16" t="s">
        <v>58</v>
      </c>
      <c r="F47" s="14">
        <v>1</v>
      </c>
      <c r="G47" s="14" t="s">
        <v>20</v>
      </c>
      <c r="H47" s="15">
        <v>1.5</v>
      </c>
      <c r="I47" s="28">
        <f t="shared" si="3"/>
        <v>420</v>
      </c>
      <c r="J47" s="35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16.5" x14ac:dyDescent="0.15">
      <c r="A48" s="73"/>
      <c r="B48" s="74"/>
      <c r="C48" s="12" t="s">
        <v>76</v>
      </c>
      <c r="D48" s="12">
        <v>12</v>
      </c>
      <c r="E48" s="16" t="s">
        <v>33</v>
      </c>
      <c r="F48" s="14">
        <v>1</v>
      </c>
      <c r="G48" s="14" t="s">
        <v>20</v>
      </c>
      <c r="H48" s="15">
        <v>50</v>
      </c>
      <c r="I48" s="28">
        <f t="shared" si="3"/>
        <v>600</v>
      </c>
      <c r="J48" s="35" t="s">
        <v>77</v>
      </c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ht="16.5" x14ac:dyDescent="0.15">
      <c r="A49" s="73"/>
      <c r="B49" s="74"/>
      <c r="C49" s="12" t="s">
        <v>78</v>
      </c>
      <c r="D49" s="12">
        <v>280</v>
      </c>
      <c r="E49" s="16" t="s">
        <v>33</v>
      </c>
      <c r="F49" s="14">
        <v>1</v>
      </c>
      <c r="G49" s="14" t="s">
        <v>20</v>
      </c>
      <c r="H49" s="15">
        <v>3</v>
      </c>
      <c r="I49" s="28">
        <f t="shared" si="3"/>
        <v>840</v>
      </c>
      <c r="J49" s="35" t="s">
        <v>79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s="1" customFormat="1" ht="16.5" x14ac:dyDescent="0.15">
      <c r="A50" s="73"/>
      <c r="B50" s="74"/>
      <c r="C50" s="12" t="s">
        <v>80</v>
      </c>
      <c r="D50" s="13">
        <v>270</v>
      </c>
      <c r="E50" s="13" t="s">
        <v>33</v>
      </c>
      <c r="F50" s="14">
        <v>1</v>
      </c>
      <c r="G50" s="14" t="s">
        <v>20</v>
      </c>
      <c r="H50" s="15">
        <v>8</v>
      </c>
      <c r="I50" s="28">
        <f t="shared" si="3"/>
        <v>2160</v>
      </c>
      <c r="J50" s="29" t="s">
        <v>81</v>
      </c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s="1" customFormat="1" ht="16.5" x14ac:dyDescent="0.15">
      <c r="A51" s="73"/>
      <c r="B51" s="74"/>
      <c r="C51" s="12" t="s">
        <v>82</v>
      </c>
      <c r="D51" s="14">
        <v>270</v>
      </c>
      <c r="E51" s="16" t="s">
        <v>33</v>
      </c>
      <c r="F51" s="14">
        <v>1</v>
      </c>
      <c r="G51" s="14" t="s">
        <v>20</v>
      </c>
      <c r="H51" s="15">
        <v>80</v>
      </c>
      <c r="I51" s="28">
        <f t="shared" si="3"/>
        <v>21600</v>
      </c>
      <c r="J51" s="29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ht="16.5" x14ac:dyDescent="0.15">
      <c r="A52" s="75"/>
      <c r="B52" s="76"/>
      <c r="C52" s="12" t="s">
        <v>83</v>
      </c>
      <c r="D52" s="13">
        <v>1</v>
      </c>
      <c r="E52" s="16" t="s">
        <v>20</v>
      </c>
      <c r="F52" s="14">
        <v>1</v>
      </c>
      <c r="G52" s="14" t="s">
        <v>20</v>
      </c>
      <c r="H52" s="15">
        <v>2500</v>
      </c>
      <c r="I52" s="28">
        <f t="shared" si="3"/>
        <v>2500</v>
      </c>
      <c r="J52" s="29" t="s">
        <v>84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ht="16.5" x14ac:dyDescent="0.15">
      <c r="A53" s="44" t="s">
        <v>85</v>
      </c>
      <c r="B53" s="45"/>
      <c r="C53" s="46"/>
      <c r="D53" s="17"/>
      <c r="E53" s="17"/>
      <c r="F53" s="17"/>
      <c r="G53" s="17"/>
      <c r="H53" s="18"/>
      <c r="I53" s="32">
        <f>SUM(I41:I52)</f>
        <v>34860</v>
      </c>
      <c r="J53" s="33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ht="16.5" x14ac:dyDescent="0.15">
      <c r="A54" s="71" t="s">
        <v>86</v>
      </c>
      <c r="B54" s="72"/>
      <c r="C54" s="20" t="s">
        <v>87</v>
      </c>
      <c r="D54" s="13">
        <v>1</v>
      </c>
      <c r="E54" s="13" t="s">
        <v>23</v>
      </c>
      <c r="F54" s="14">
        <v>1</v>
      </c>
      <c r="G54" s="14" t="s">
        <v>20</v>
      </c>
      <c r="H54" s="15">
        <v>5000</v>
      </c>
      <c r="I54" s="28">
        <f>H54*F54*D54</f>
        <v>5000</v>
      </c>
      <c r="J54" s="29" t="s">
        <v>88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ht="16.5" x14ac:dyDescent="0.15">
      <c r="A55" s="73"/>
      <c r="B55" s="74"/>
      <c r="C55" s="20" t="s">
        <v>89</v>
      </c>
      <c r="D55" s="13">
        <v>6</v>
      </c>
      <c r="E55" s="13" t="s">
        <v>33</v>
      </c>
      <c r="F55" s="14">
        <v>1</v>
      </c>
      <c r="G55" s="14" t="s">
        <v>20</v>
      </c>
      <c r="H55" s="15">
        <v>200</v>
      </c>
      <c r="I55" s="28">
        <f t="shared" ref="I55:I63" si="4">H55*F55*D55</f>
        <v>1200</v>
      </c>
      <c r="J55" s="29" t="s">
        <v>90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ht="16.5" x14ac:dyDescent="0.15">
      <c r="A56" s="73"/>
      <c r="B56" s="74"/>
      <c r="C56" s="20" t="s">
        <v>91</v>
      </c>
      <c r="D56" s="13">
        <v>1</v>
      </c>
      <c r="E56" s="13" t="s">
        <v>33</v>
      </c>
      <c r="F56" s="14">
        <v>1</v>
      </c>
      <c r="G56" s="14" t="s">
        <v>20</v>
      </c>
      <c r="H56" s="15">
        <v>200</v>
      </c>
      <c r="I56" s="28">
        <f t="shared" si="4"/>
        <v>200</v>
      </c>
      <c r="J56" s="29" t="s">
        <v>92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ht="16.5" x14ac:dyDescent="0.15">
      <c r="A57" s="73"/>
      <c r="B57" s="74"/>
      <c r="C57" s="20" t="s">
        <v>93</v>
      </c>
      <c r="D57" s="13">
        <v>20</v>
      </c>
      <c r="E57" s="13" t="s">
        <v>33</v>
      </c>
      <c r="F57" s="14">
        <v>1</v>
      </c>
      <c r="G57" s="14" t="s">
        <v>20</v>
      </c>
      <c r="H57" s="15">
        <v>50</v>
      </c>
      <c r="I57" s="28">
        <f t="shared" si="4"/>
        <v>1000</v>
      </c>
      <c r="J57" s="29" t="s">
        <v>94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 ht="16.5" x14ac:dyDescent="0.15">
      <c r="A58" s="73"/>
      <c r="B58" s="74"/>
      <c r="C58" s="20" t="s">
        <v>95</v>
      </c>
      <c r="D58" s="13">
        <v>20</v>
      </c>
      <c r="E58" s="13" t="s">
        <v>33</v>
      </c>
      <c r="F58" s="14">
        <v>1</v>
      </c>
      <c r="G58" s="14" t="s">
        <v>20</v>
      </c>
      <c r="H58" s="15">
        <v>100</v>
      </c>
      <c r="I58" s="28">
        <f t="shared" si="4"/>
        <v>2000</v>
      </c>
      <c r="J58" s="29" t="s">
        <v>96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ht="16.5" x14ac:dyDescent="0.15">
      <c r="A59" s="73"/>
      <c r="B59" s="74"/>
      <c r="C59" s="20" t="s">
        <v>97</v>
      </c>
      <c r="D59" s="13">
        <v>2</v>
      </c>
      <c r="E59" s="13" t="s">
        <v>23</v>
      </c>
      <c r="F59" s="14">
        <v>1</v>
      </c>
      <c r="G59" s="14" t="s">
        <v>20</v>
      </c>
      <c r="H59" s="15">
        <v>1000</v>
      </c>
      <c r="I59" s="28">
        <f t="shared" si="4"/>
        <v>2000</v>
      </c>
      <c r="J59" s="29" t="s">
        <v>98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23" ht="16.5" x14ac:dyDescent="0.15">
      <c r="A60" s="73"/>
      <c r="B60" s="74"/>
      <c r="C60" s="20" t="s">
        <v>99</v>
      </c>
      <c r="D60" s="13">
        <v>1</v>
      </c>
      <c r="E60" s="13" t="s">
        <v>23</v>
      </c>
      <c r="F60" s="14">
        <v>1</v>
      </c>
      <c r="G60" s="14" t="s">
        <v>20</v>
      </c>
      <c r="H60" s="15">
        <v>800</v>
      </c>
      <c r="I60" s="28">
        <f t="shared" si="4"/>
        <v>800</v>
      </c>
      <c r="J60" s="29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 ht="16.5" x14ac:dyDescent="0.15">
      <c r="A61" s="73"/>
      <c r="B61" s="74"/>
      <c r="C61" s="20" t="s">
        <v>100</v>
      </c>
      <c r="D61" s="13">
        <v>1</v>
      </c>
      <c r="E61" s="13" t="s">
        <v>23</v>
      </c>
      <c r="F61" s="14">
        <v>1</v>
      </c>
      <c r="G61" s="14" t="s">
        <v>20</v>
      </c>
      <c r="H61" s="15">
        <v>2000</v>
      </c>
      <c r="I61" s="28">
        <f t="shared" si="4"/>
        <v>2000</v>
      </c>
      <c r="J61" s="29" t="s">
        <v>101</v>
      </c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 s="2" customFormat="1" ht="17.100000000000001" customHeight="1" x14ac:dyDescent="0.15">
      <c r="A62" s="73"/>
      <c r="B62" s="74"/>
      <c r="C62" s="12" t="s">
        <v>102</v>
      </c>
      <c r="D62" s="13">
        <v>2</v>
      </c>
      <c r="E62" s="13" t="s">
        <v>20</v>
      </c>
      <c r="F62" s="14">
        <v>1</v>
      </c>
      <c r="G62" s="14" t="s">
        <v>20</v>
      </c>
      <c r="H62" s="15">
        <v>3000</v>
      </c>
      <c r="I62" s="28">
        <f t="shared" si="4"/>
        <v>6000</v>
      </c>
      <c r="J62" s="29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23" s="2" customFormat="1" ht="16.5" x14ac:dyDescent="0.15">
      <c r="A63" s="75"/>
      <c r="B63" s="76"/>
      <c r="C63" s="12" t="s">
        <v>103</v>
      </c>
      <c r="D63" s="13">
        <v>2</v>
      </c>
      <c r="E63" s="13" t="s">
        <v>20</v>
      </c>
      <c r="F63" s="14">
        <v>1</v>
      </c>
      <c r="G63" s="14" t="s">
        <v>20</v>
      </c>
      <c r="H63" s="15">
        <v>1200</v>
      </c>
      <c r="I63" s="28">
        <f t="shared" si="4"/>
        <v>2400</v>
      </c>
      <c r="J63" s="29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3" ht="16.5" x14ac:dyDescent="0.15">
      <c r="A64" s="44" t="s">
        <v>104</v>
      </c>
      <c r="B64" s="45"/>
      <c r="C64" s="46"/>
      <c r="D64" s="17"/>
      <c r="E64" s="17"/>
      <c r="F64" s="17"/>
      <c r="G64" s="17"/>
      <c r="H64" s="18"/>
      <c r="I64" s="32">
        <f>SUM(I54:I63)</f>
        <v>22600</v>
      </c>
      <c r="J64" s="3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 ht="16.5" x14ac:dyDescent="0.15">
      <c r="A65" s="71" t="s">
        <v>105</v>
      </c>
      <c r="B65" s="72"/>
      <c r="C65" s="12" t="s">
        <v>106</v>
      </c>
      <c r="D65" s="14">
        <v>1</v>
      </c>
      <c r="E65" s="14" t="s">
        <v>107</v>
      </c>
      <c r="F65" s="14">
        <v>1</v>
      </c>
      <c r="G65" s="14" t="s">
        <v>108</v>
      </c>
      <c r="H65" s="15">
        <v>1500</v>
      </c>
      <c r="I65" s="28">
        <f>F65*H65*D65</f>
        <v>1500</v>
      </c>
      <c r="J65" s="36" t="s">
        <v>109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 ht="16.5" x14ac:dyDescent="0.15">
      <c r="A66" s="73"/>
      <c r="B66" s="74"/>
      <c r="C66" s="12" t="s">
        <v>110</v>
      </c>
      <c r="D66" s="14">
        <v>1</v>
      </c>
      <c r="E66" s="14" t="s">
        <v>107</v>
      </c>
      <c r="F66" s="14">
        <v>1</v>
      </c>
      <c r="G66" s="14" t="s">
        <v>108</v>
      </c>
      <c r="H66" s="15">
        <v>1500</v>
      </c>
      <c r="I66" s="28">
        <f t="shared" ref="I66:I68" si="5">F66*H66*D66</f>
        <v>1500</v>
      </c>
      <c r="J66" s="36" t="s">
        <v>111</v>
      </c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 ht="16.5" x14ac:dyDescent="0.15">
      <c r="A67" s="73"/>
      <c r="B67" s="74"/>
      <c r="C67" s="12" t="s">
        <v>112</v>
      </c>
      <c r="D67" s="14">
        <v>1</v>
      </c>
      <c r="E67" s="14" t="s">
        <v>107</v>
      </c>
      <c r="F67" s="14">
        <v>1</v>
      </c>
      <c r="G67" s="14" t="s">
        <v>108</v>
      </c>
      <c r="H67" s="15">
        <v>2500</v>
      </c>
      <c r="I67" s="28">
        <f t="shared" si="5"/>
        <v>2500</v>
      </c>
      <c r="J67" s="36" t="s">
        <v>111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 ht="16.5" x14ac:dyDescent="0.15">
      <c r="A68" s="75"/>
      <c r="B68" s="76"/>
      <c r="C68" s="12" t="s">
        <v>113</v>
      </c>
      <c r="D68" s="14">
        <v>1</v>
      </c>
      <c r="E68" s="14" t="s">
        <v>20</v>
      </c>
      <c r="F68" s="14">
        <v>1</v>
      </c>
      <c r="G68" s="14" t="s">
        <v>20</v>
      </c>
      <c r="H68" s="15">
        <v>10000</v>
      </c>
      <c r="I68" s="28">
        <f t="shared" si="5"/>
        <v>10000</v>
      </c>
      <c r="J68" s="36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 ht="16.5" x14ac:dyDescent="0.15">
      <c r="A69" s="44" t="s">
        <v>114</v>
      </c>
      <c r="B69" s="45"/>
      <c r="C69" s="46"/>
      <c r="D69" s="17"/>
      <c r="E69" s="17"/>
      <c r="F69" s="17"/>
      <c r="G69" s="17"/>
      <c r="H69" s="18"/>
      <c r="I69" s="32">
        <f>SUM(I65:I68)</f>
        <v>15500</v>
      </c>
      <c r="J69" s="3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 ht="16.5" x14ac:dyDescent="0.15">
      <c r="A70" s="69" t="s">
        <v>115</v>
      </c>
      <c r="B70" s="70"/>
      <c r="C70" s="12" t="s">
        <v>116</v>
      </c>
      <c r="D70" s="14">
        <v>1</v>
      </c>
      <c r="E70" s="14" t="s">
        <v>20</v>
      </c>
      <c r="F70" s="14">
        <v>1</v>
      </c>
      <c r="G70" s="14" t="s">
        <v>20</v>
      </c>
      <c r="H70" s="15">
        <v>30000</v>
      </c>
      <c r="I70" s="28">
        <f>D70*F70*H70</f>
        <v>30000</v>
      </c>
      <c r="J70" s="36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 ht="16.5" x14ac:dyDescent="0.15">
      <c r="A71" s="44" t="s">
        <v>117</v>
      </c>
      <c r="B71" s="45"/>
      <c r="C71" s="46"/>
      <c r="D71" s="17"/>
      <c r="E71" s="17"/>
      <c r="F71" s="17"/>
      <c r="G71" s="17"/>
      <c r="H71" s="18"/>
      <c r="I71" s="32">
        <f>SUM(I70)</f>
        <v>30000</v>
      </c>
      <c r="J71" s="3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spans="1:23" ht="16.5" x14ac:dyDescent="0.15">
      <c r="A72" s="102" t="s">
        <v>142</v>
      </c>
      <c r="B72" s="102" t="s">
        <v>143</v>
      </c>
      <c r="C72" s="77" t="s">
        <v>144</v>
      </c>
      <c r="D72" s="79">
        <v>4</v>
      </c>
      <c r="E72" s="79" t="s">
        <v>151</v>
      </c>
      <c r="F72" s="81">
        <v>4</v>
      </c>
      <c r="G72" s="84" t="s">
        <v>161</v>
      </c>
      <c r="H72" s="80">
        <v>500</v>
      </c>
      <c r="I72" s="28">
        <f t="shared" ref="I72:I75" si="6">H72*F72*D72</f>
        <v>8000</v>
      </c>
      <c r="J72" s="31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3" ht="16.5" x14ac:dyDescent="0.15">
      <c r="A73" s="103"/>
      <c r="B73" s="103"/>
      <c r="C73" s="77" t="s">
        <v>145</v>
      </c>
      <c r="D73" s="79">
        <v>4</v>
      </c>
      <c r="E73" s="79" t="s">
        <v>151</v>
      </c>
      <c r="F73" s="81">
        <v>2</v>
      </c>
      <c r="G73" s="14" t="s">
        <v>20</v>
      </c>
      <c r="H73" s="80">
        <v>1000</v>
      </c>
      <c r="I73" s="28">
        <f t="shared" si="6"/>
        <v>8000</v>
      </c>
      <c r="J73" s="31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</row>
    <row r="74" spans="1:23" ht="16.5" x14ac:dyDescent="0.15">
      <c r="A74" s="103"/>
      <c r="B74" s="103"/>
      <c r="C74" s="77" t="s">
        <v>146</v>
      </c>
      <c r="D74" s="79">
        <v>2</v>
      </c>
      <c r="E74" s="79" t="s">
        <v>150</v>
      </c>
      <c r="F74" s="81">
        <v>4</v>
      </c>
      <c r="G74" s="84" t="s">
        <v>162</v>
      </c>
      <c r="H74" s="80">
        <v>500</v>
      </c>
      <c r="I74" s="28">
        <f t="shared" si="6"/>
        <v>4000</v>
      </c>
      <c r="J74" s="34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spans="1:23" ht="16.5" x14ac:dyDescent="0.15">
      <c r="A75" s="103"/>
      <c r="B75" s="104"/>
      <c r="C75" s="77" t="s">
        <v>147</v>
      </c>
      <c r="D75" s="79">
        <v>4</v>
      </c>
      <c r="E75" s="79" t="s">
        <v>160</v>
      </c>
      <c r="F75" s="81">
        <v>4</v>
      </c>
      <c r="G75" s="84" t="s">
        <v>163</v>
      </c>
      <c r="H75" s="80">
        <v>100</v>
      </c>
      <c r="I75" s="28">
        <f t="shared" si="6"/>
        <v>1600</v>
      </c>
      <c r="J75" s="35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:23" ht="16.5" x14ac:dyDescent="0.15">
      <c r="A76" s="78" t="s">
        <v>148</v>
      </c>
      <c r="B76" s="45"/>
      <c r="C76" s="46"/>
      <c r="D76" s="17"/>
      <c r="E76" s="17"/>
      <c r="F76" s="17"/>
      <c r="G76" s="17"/>
      <c r="H76" s="18"/>
      <c r="I76" s="32">
        <f>SUM(I72:I75)</f>
        <v>21600</v>
      </c>
      <c r="J76" s="3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</row>
    <row r="77" spans="1:23" ht="16.5" x14ac:dyDescent="0.15">
      <c r="A77" s="47" t="s">
        <v>118</v>
      </c>
      <c r="B77" s="48"/>
      <c r="C77" s="48"/>
      <c r="D77" s="48"/>
      <c r="E77" s="48"/>
      <c r="F77" s="48"/>
      <c r="G77" s="48"/>
      <c r="H77" s="49"/>
      <c r="I77" s="37">
        <f>I18+I20+I40+I53+I64+I69+I71+I76</f>
        <v>575205</v>
      </c>
      <c r="J77" s="38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</row>
    <row r="78" spans="1:23" ht="16.5" x14ac:dyDescent="0.15">
      <c r="A78" s="47" t="s">
        <v>119</v>
      </c>
      <c r="B78" s="48"/>
      <c r="C78" s="48"/>
      <c r="D78" s="48"/>
      <c r="E78" s="48"/>
      <c r="F78" s="48"/>
      <c r="G78" s="48"/>
      <c r="H78" s="49"/>
      <c r="I78" s="37">
        <f>I77*0.1</f>
        <v>57520.5</v>
      </c>
      <c r="J78" s="38"/>
    </row>
    <row r="79" spans="1:23" ht="16.5" x14ac:dyDescent="0.15">
      <c r="A79" s="50" t="s">
        <v>120</v>
      </c>
      <c r="B79" s="51"/>
      <c r="C79" s="52"/>
      <c r="D79" s="52"/>
      <c r="E79" s="52"/>
      <c r="F79" s="52"/>
      <c r="G79" s="52"/>
      <c r="H79" s="52"/>
      <c r="I79" s="39">
        <f>I77+I78</f>
        <v>632725.5</v>
      </c>
      <c r="J79" s="40"/>
    </row>
    <row r="80" spans="1:23" ht="16.5" x14ac:dyDescent="0.15">
      <c r="A80" s="47" t="s">
        <v>121</v>
      </c>
      <c r="B80" s="48"/>
      <c r="C80" s="48"/>
      <c r="D80" s="48"/>
      <c r="E80" s="48"/>
      <c r="F80" s="48"/>
      <c r="G80" s="48"/>
      <c r="H80" s="49"/>
      <c r="I80" s="37">
        <f>I79*0.06</f>
        <v>37963.53</v>
      </c>
      <c r="J80" s="38"/>
    </row>
    <row r="81" spans="1:10" ht="16.5" x14ac:dyDescent="0.15">
      <c r="A81" s="50" t="s">
        <v>122</v>
      </c>
      <c r="B81" s="51"/>
      <c r="C81" s="52"/>
      <c r="D81" s="52"/>
      <c r="E81" s="52"/>
      <c r="F81" s="52"/>
      <c r="G81" s="52"/>
      <c r="H81" s="52"/>
      <c r="I81" s="39">
        <f>I79+I80</f>
        <v>670689.03</v>
      </c>
      <c r="J81" s="40"/>
    </row>
  </sheetData>
  <mergeCells count="30">
    <mergeCell ref="A78:H78"/>
    <mergeCell ref="A79:H79"/>
    <mergeCell ref="A80:H80"/>
    <mergeCell ref="A81:H81"/>
    <mergeCell ref="A70:B70"/>
    <mergeCell ref="A71:C71"/>
    <mergeCell ref="A72:A75"/>
    <mergeCell ref="B72:B75"/>
    <mergeCell ref="A76:C76"/>
    <mergeCell ref="A77:H77"/>
    <mergeCell ref="A41:B52"/>
    <mergeCell ref="A53:C53"/>
    <mergeCell ref="A54:B63"/>
    <mergeCell ref="A64:C64"/>
    <mergeCell ref="A65:B68"/>
    <mergeCell ref="A69:C69"/>
    <mergeCell ref="A18:C18"/>
    <mergeCell ref="A20:C20"/>
    <mergeCell ref="A21:A39"/>
    <mergeCell ref="B21:B26"/>
    <mergeCell ref="B27:B39"/>
    <mergeCell ref="A40:C40"/>
    <mergeCell ref="A7:C9"/>
    <mergeCell ref="D7:I7"/>
    <mergeCell ref="D8:G8"/>
    <mergeCell ref="H8:I8"/>
    <mergeCell ref="A10:A17"/>
    <mergeCell ref="B10:B11"/>
    <mergeCell ref="B12:B14"/>
    <mergeCell ref="B15:B17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fitToHeight="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重庆凯宾斯基酒店</vt:lpstr>
      <vt:lpstr>重庆喜来登酒店</vt:lpstr>
      <vt:lpstr>重庆希尔顿酒店</vt:lpstr>
      <vt:lpstr>成都希尔顿酒店</vt:lpstr>
      <vt:lpstr>成都香格里拉大酒店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cww</cp:lastModifiedBy>
  <cp:lastPrinted>2015-07-08T03:40:00Z</cp:lastPrinted>
  <dcterms:created xsi:type="dcterms:W3CDTF">2012-11-28T09:47:00Z</dcterms:created>
  <dcterms:modified xsi:type="dcterms:W3CDTF">2018-09-06T06:58:19Z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