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795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<sst xmlns="http://schemas.openxmlformats.org/spreadsheetml/2006/main" count="100">
  <si>
    <t>上海家博会项目</t>
  </si>
  <si>
    <t>报价项目</t>
  </si>
  <si>
    <t>报价规格</t>
  </si>
  <si>
    <t>预算数量</t>
  </si>
  <si>
    <t>预算价格</t>
  </si>
  <si>
    <t>实际需求</t>
  </si>
  <si>
    <t>价格</t>
  </si>
  <si>
    <t>备注</t>
  </si>
  <si>
    <t>NO.</t>
  </si>
  <si>
    <t>单位</t>
  </si>
  <si>
    <t>单价</t>
  </si>
  <si>
    <t>小计</t>
  </si>
  <si>
    <t>住宿</t>
  </si>
  <si>
    <t>上海锦江汤臣洲际</t>
  </si>
  <si>
    <t>五星级</t>
  </si>
  <si>
    <t>间</t>
  </si>
  <si>
    <t>晚</t>
  </si>
  <si>
    <t>6日</t>
  </si>
  <si>
    <t>7日</t>
  </si>
  <si>
    <t>8日</t>
  </si>
  <si>
    <t>9日</t>
  </si>
  <si>
    <t>上海南泉大酒店</t>
  </si>
  <si>
    <t>三星级</t>
  </si>
  <si>
    <t>3日</t>
  </si>
  <si>
    <t>4日</t>
  </si>
  <si>
    <t>5日</t>
  </si>
  <si>
    <t>10日</t>
  </si>
  <si>
    <t>常良住 7日-8日</t>
  </si>
  <si>
    <t>李彩霞 7日-8日</t>
  </si>
  <si>
    <t>9日-李彩霞 常良住</t>
  </si>
  <si>
    <t>餐饮</t>
  </si>
  <si>
    <t>3.7晚餐桌餐</t>
  </si>
  <si>
    <t>人</t>
  </si>
  <si>
    <t>餐</t>
  </si>
  <si>
    <t>团</t>
  </si>
  <si>
    <t>7日晚餐</t>
  </si>
  <si>
    <t>7日午餐-报销</t>
  </si>
  <si>
    <t>3.8午餐自助</t>
  </si>
  <si>
    <t>8日午餐</t>
  </si>
  <si>
    <t>3.8晚餐桌餐</t>
  </si>
  <si>
    <t>8日晚餐-汤臣</t>
  </si>
  <si>
    <t>3.9午餐自助</t>
  </si>
  <si>
    <t>9日晚餐-报销</t>
  </si>
  <si>
    <t>9日午餐-报销</t>
  </si>
  <si>
    <t>份</t>
  </si>
  <si>
    <t>次</t>
  </si>
  <si>
    <t>代买伴手礼</t>
  </si>
  <si>
    <t>伴手礼邮费</t>
  </si>
  <si>
    <t>瓶</t>
  </si>
  <si>
    <t>红酒</t>
  </si>
  <si>
    <t>条</t>
  </si>
  <si>
    <t>软中华</t>
  </si>
  <si>
    <t>白酒</t>
  </si>
  <si>
    <t>用餐合计</t>
  </si>
  <si>
    <t>辆</t>
  </si>
  <si>
    <t>趟</t>
  </si>
  <si>
    <t>3.6锦江洲际-滴水湖皇冠（往返）</t>
  </si>
  <si>
    <t>交通</t>
  </si>
  <si>
    <t>3.7机场-酒店-会展</t>
  </si>
  <si>
    <t>7座</t>
  </si>
  <si>
    <t>3.7GL8浦东接机</t>
  </si>
  <si>
    <t>3.8机场-酒店-会展</t>
  </si>
  <si>
    <t>3.7GL8洲际-虹桥</t>
  </si>
  <si>
    <t>3.9酒店-机场</t>
  </si>
  <si>
    <t>19座</t>
  </si>
  <si>
    <t>3.7GL8虹桥接机</t>
  </si>
  <si>
    <t>3.7GL8虹桥-丽思卡尔顿</t>
  </si>
  <si>
    <t>3.7GL8洲际-丽思-洲际</t>
  </si>
  <si>
    <t>3.8丰田海狮南泉-博览中心</t>
  </si>
  <si>
    <t>天</t>
  </si>
  <si>
    <t>3.8GL8全天用车</t>
  </si>
  <si>
    <t>3.8GL8博览中心-洲际</t>
  </si>
  <si>
    <t>3.8丰田海狮博览中心-南泉</t>
  </si>
  <si>
    <t>3.9丰田海狮南泉-博览中心</t>
  </si>
  <si>
    <t>3.9洲际-虹桥</t>
  </si>
  <si>
    <t>3.9丰田海狮博览中心-南泉</t>
  </si>
  <si>
    <t>客户报销出租车费</t>
  </si>
  <si>
    <t>交通费合计</t>
  </si>
  <si>
    <t>会议</t>
  </si>
  <si>
    <r>
      <rPr>
        <sz val="9"/>
        <color theme="1"/>
        <rFont val="微软雅黑"/>
        <charset val="134"/>
      </rPr>
      <t>80</t>
    </r>
    <r>
      <rPr>
        <sz val="9"/>
        <color theme="1"/>
        <rFont val="宋体"/>
        <charset val="134"/>
      </rPr>
      <t>㎡</t>
    </r>
  </si>
  <si>
    <t>场</t>
  </si>
  <si>
    <t>/</t>
  </si>
  <si>
    <t>会议费用合计</t>
  </si>
  <si>
    <t>人工费&amp;其他费</t>
  </si>
  <si>
    <t>全程陪同-住宿</t>
  </si>
  <si>
    <t>全陪住宿</t>
  </si>
  <si>
    <t>全程陪同-交通</t>
  </si>
  <si>
    <t>全陪交通</t>
  </si>
  <si>
    <t>补贴-人工费</t>
  </si>
  <si>
    <t>全陪1人7天，地接1人3天</t>
  </si>
  <si>
    <t>食材采购-3505</t>
  </si>
  <si>
    <t>伴手礼</t>
  </si>
  <si>
    <t>束</t>
  </si>
  <si>
    <t>7日晚宴鲜花</t>
  </si>
  <si>
    <t>追加伴手礼-6492</t>
  </si>
  <si>
    <t>其他合计</t>
  </si>
  <si>
    <t>净价合计</t>
  </si>
  <si>
    <r>
      <rPr>
        <b/>
        <sz val="9"/>
        <color theme="1"/>
        <rFont val="微软雅黑"/>
        <charset val="134"/>
      </rPr>
      <t>服务费</t>
    </r>
    <r>
      <rPr>
        <b/>
        <sz val="9"/>
        <color indexed="10"/>
        <rFont val="微软雅黑"/>
        <charset val="134"/>
      </rPr>
      <t>16</t>
    </r>
    <r>
      <rPr>
        <b/>
        <sz val="9"/>
        <color indexed="8"/>
        <rFont val="微软雅黑"/>
        <charset val="134"/>
      </rPr>
      <t>%收取</t>
    </r>
  </si>
  <si>
    <t>服务费16%收取</t>
  </si>
  <si>
    <t>最终预算金额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</si>
</sst>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\¥#,##0.00;[Red]\¥\-#,##0.00"/>
    <numFmt numFmtId="177" formatCode="0.00_);\(0.00\)"/>
  </numFmts>
  <fonts count="30">
    <font>
      <sz val="11"/>
      <color theme="1"/>
      <name val="宋体"/>
      <charset val="134"/>
      <scheme val="minor"/>
    </font>
    <font>
      <b/>
      <sz val="14"/>
      <color theme="1"/>
      <name val="微软雅黑"/>
      <charset val="134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微软雅黑"/>
      <charset val="134"/>
    </font>
    <font>
      <b/>
      <sz val="9"/>
      <color rgb="FF000000"/>
      <name val="华文细黑"/>
      <charset val="134"/>
    </font>
    <font>
      <b/>
      <sz val="9"/>
      <color theme="1"/>
      <name val="华文细黑"/>
      <charset val="134"/>
    </font>
    <font>
      <sz val="9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theme="1"/>
      <name val="宋体"/>
      <charset val="134"/>
    </font>
    <font>
      <b/>
      <sz val="9"/>
      <color indexed="10"/>
      <name val="微软雅黑"/>
      <charset val="134"/>
    </font>
    <font>
      <b/>
      <sz val="9"/>
      <color indexed="8"/>
      <name val="微软雅黑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2" fillId="7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3" borderId="12" applyNumberFormat="0" applyAlignment="0" applyProtection="0">
      <alignment vertical="center"/>
    </xf>
    <xf numFmtId="0" fontId="22" fillId="13" borderId="10" applyNumberFormat="0" applyAlignment="0" applyProtection="0">
      <alignment vertical="center"/>
    </xf>
    <xf numFmtId="0" fontId="24" fillId="18" borderId="15" applyNumberForma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6" fillId="37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177" fontId="0" fillId="0" borderId="0" xfId="0" applyNumberFormat="1" applyFont="1" applyFill="1" applyAlignment="1"/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77" fontId="2" fillId="2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77" fontId="2" fillId="6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58" fontId="7" fillId="0" borderId="1" xfId="0" applyNumberFormat="1" applyFont="1" applyFill="1" applyBorder="1" applyAlignment="1">
      <alignment vertical="center"/>
    </xf>
    <xf numFmtId="176" fontId="2" fillId="6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/>
    <xf numFmtId="176" fontId="2" fillId="6" borderId="0" xfId="0" applyNumberFormat="1" applyFont="1" applyFill="1" applyBorder="1" applyAlignment="1">
      <alignment horizontal="center" vertical="center"/>
    </xf>
    <xf numFmtId="177" fontId="2" fillId="6" borderId="3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6" fontId="2" fillId="6" borderId="0" xfId="0" applyNumberFormat="1" applyFont="1" applyFill="1" applyAlignment="1">
      <alignment horizontal="center" vertical="center"/>
    </xf>
    <xf numFmtId="0" fontId="0" fillId="0" borderId="1" xfId="0" applyFont="1" applyFill="1" applyBorder="1" applyAlignment="1"/>
    <xf numFmtId="0" fontId="7" fillId="2" borderId="1" xfId="0" applyFont="1" applyFill="1" applyBorder="1" applyAlignment="1">
      <alignment horizontal="left" vertical="center"/>
    </xf>
    <xf numFmtId="177" fontId="2" fillId="5" borderId="1" xfId="0" applyNumberFormat="1" applyFont="1" applyFill="1" applyBorder="1" applyAlignment="1">
      <alignment horizontal="center" vertical="center"/>
    </xf>
    <xf numFmtId="176" fontId="2" fillId="5" borderId="5" xfId="0" applyNumberFormat="1" applyFont="1" applyFill="1" applyBorder="1" applyAlignment="1">
      <alignment horizontal="center" vertical="center"/>
    </xf>
    <xf numFmtId="176" fontId="2" fillId="5" borderId="6" xfId="0" applyNumberFormat="1" applyFont="1" applyFill="1" applyBorder="1" applyAlignment="1">
      <alignment horizontal="center" vertical="center"/>
    </xf>
    <xf numFmtId="176" fontId="2" fillId="5" borderId="7" xfId="0" applyNumberFormat="1" applyFont="1" applyFill="1" applyBorder="1" applyAlignment="1">
      <alignment horizontal="center" vertical="center"/>
    </xf>
    <xf numFmtId="177" fontId="0" fillId="0" borderId="0" xfId="0" applyNumberFormat="1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63"/>
  <sheetViews>
    <sheetView tabSelected="1" topLeftCell="B46" workbookViewId="0">
      <selection activeCell="O42" sqref="O42"/>
    </sheetView>
  </sheetViews>
  <sheetFormatPr defaultColWidth="9" defaultRowHeight="13.5"/>
  <cols>
    <col min="1" max="1" width="9" style="2" customWidth="1"/>
    <col min="2" max="2" width="19.625" style="2" customWidth="1"/>
    <col min="3" max="3" width="17.125" style="2" customWidth="1"/>
    <col min="4" max="7" width="6.125" style="2" customWidth="1"/>
    <col min="8" max="8" width="6.375" style="3" customWidth="1"/>
    <col min="9" max="9" width="12.25" style="4" customWidth="1"/>
    <col min="10" max="12" width="6.125" style="2" customWidth="1"/>
    <col min="13" max="13" width="6.875" style="2" customWidth="1"/>
    <col min="14" max="14" width="11" style="3" customWidth="1"/>
    <col min="15" max="15" width="12.25" style="4" customWidth="1"/>
    <col min="16" max="16" width="23.5" style="2" customWidth="1"/>
    <col min="17" max="249" width="9" style="2"/>
    <col min="250" max="250" width="16.625" style="2" customWidth="1"/>
    <col min="251" max="251" width="12" style="2" customWidth="1"/>
    <col min="252" max="257" width="9" style="2" customWidth="1"/>
    <col min="258" max="261" width="5.25" style="2" customWidth="1"/>
    <col min="262" max="262" width="5.875" style="2" customWidth="1"/>
    <col min="263" max="263" width="10.875" style="2" customWidth="1"/>
    <col min="264" max="264" width="21.875" style="2" customWidth="1"/>
    <col min="265" max="505" width="9" style="2"/>
    <col min="506" max="506" width="16.625" style="2" customWidth="1"/>
    <col min="507" max="507" width="12" style="2" customWidth="1"/>
    <col min="508" max="513" width="9" style="2" customWidth="1"/>
    <col min="514" max="517" width="5.25" style="2" customWidth="1"/>
    <col min="518" max="518" width="5.875" style="2" customWidth="1"/>
    <col min="519" max="519" width="10.875" style="2" customWidth="1"/>
    <col min="520" max="520" width="21.875" style="2" customWidth="1"/>
    <col min="521" max="761" width="9" style="2"/>
    <col min="762" max="762" width="16.625" style="2" customWidth="1"/>
    <col min="763" max="763" width="12" style="2" customWidth="1"/>
    <col min="764" max="769" width="9" style="2" customWidth="1"/>
    <col min="770" max="773" width="5.25" style="2" customWidth="1"/>
    <col min="774" max="774" width="5.875" style="2" customWidth="1"/>
    <col min="775" max="775" width="10.875" style="2" customWidth="1"/>
    <col min="776" max="776" width="21.875" style="2" customWidth="1"/>
    <col min="777" max="1017" width="9" style="2"/>
    <col min="1018" max="1018" width="16.625" style="2" customWidth="1"/>
    <col min="1019" max="1019" width="12" style="2" customWidth="1"/>
    <col min="1020" max="1025" width="9" style="2" customWidth="1"/>
    <col min="1026" max="1029" width="5.25" style="2" customWidth="1"/>
    <col min="1030" max="1030" width="5.875" style="2" customWidth="1"/>
    <col min="1031" max="1031" width="10.875" style="2" customWidth="1"/>
    <col min="1032" max="1032" width="21.875" style="2" customWidth="1"/>
    <col min="1033" max="1273" width="9" style="2"/>
    <col min="1274" max="1274" width="16.625" style="2" customWidth="1"/>
    <col min="1275" max="1275" width="12" style="2" customWidth="1"/>
    <col min="1276" max="1281" width="9" style="2" customWidth="1"/>
    <col min="1282" max="1285" width="5.25" style="2" customWidth="1"/>
    <col min="1286" max="1286" width="5.875" style="2" customWidth="1"/>
    <col min="1287" max="1287" width="10.875" style="2" customWidth="1"/>
    <col min="1288" max="1288" width="21.875" style="2" customWidth="1"/>
    <col min="1289" max="1529" width="9" style="2"/>
    <col min="1530" max="1530" width="16.625" style="2" customWidth="1"/>
    <col min="1531" max="1531" width="12" style="2" customWidth="1"/>
    <col min="1532" max="1537" width="9" style="2" customWidth="1"/>
    <col min="1538" max="1541" width="5.25" style="2" customWidth="1"/>
    <col min="1542" max="1542" width="5.875" style="2" customWidth="1"/>
    <col min="1543" max="1543" width="10.875" style="2" customWidth="1"/>
    <col min="1544" max="1544" width="21.875" style="2" customWidth="1"/>
    <col min="1545" max="1785" width="9" style="2"/>
    <col min="1786" max="1786" width="16.625" style="2" customWidth="1"/>
    <col min="1787" max="1787" width="12" style="2" customWidth="1"/>
    <col min="1788" max="1793" width="9" style="2" customWidth="1"/>
    <col min="1794" max="1797" width="5.25" style="2" customWidth="1"/>
    <col min="1798" max="1798" width="5.875" style="2" customWidth="1"/>
    <col min="1799" max="1799" width="10.875" style="2" customWidth="1"/>
    <col min="1800" max="1800" width="21.875" style="2" customWidth="1"/>
    <col min="1801" max="2041" width="9" style="2"/>
    <col min="2042" max="2042" width="16.625" style="2" customWidth="1"/>
    <col min="2043" max="2043" width="12" style="2" customWidth="1"/>
    <col min="2044" max="2049" width="9" style="2" customWidth="1"/>
    <col min="2050" max="2053" width="5.25" style="2" customWidth="1"/>
    <col min="2054" max="2054" width="5.875" style="2" customWidth="1"/>
    <col min="2055" max="2055" width="10.875" style="2" customWidth="1"/>
    <col min="2056" max="2056" width="21.875" style="2" customWidth="1"/>
    <col min="2057" max="2297" width="9" style="2"/>
    <col min="2298" max="2298" width="16.625" style="2" customWidth="1"/>
    <col min="2299" max="2299" width="12" style="2" customWidth="1"/>
    <col min="2300" max="2305" width="9" style="2" customWidth="1"/>
    <col min="2306" max="2309" width="5.25" style="2" customWidth="1"/>
    <col min="2310" max="2310" width="5.875" style="2" customWidth="1"/>
    <col min="2311" max="2311" width="10.875" style="2" customWidth="1"/>
    <col min="2312" max="2312" width="21.875" style="2" customWidth="1"/>
    <col min="2313" max="2553" width="9" style="2"/>
    <col min="2554" max="2554" width="16.625" style="2" customWidth="1"/>
    <col min="2555" max="2555" width="12" style="2" customWidth="1"/>
    <col min="2556" max="2561" width="9" style="2" customWidth="1"/>
    <col min="2562" max="2565" width="5.25" style="2" customWidth="1"/>
    <col min="2566" max="2566" width="5.875" style="2" customWidth="1"/>
    <col min="2567" max="2567" width="10.875" style="2" customWidth="1"/>
    <col min="2568" max="2568" width="21.875" style="2" customWidth="1"/>
    <col min="2569" max="2809" width="9" style="2"/>
    <col min="2810" max="2810" width="16.625" style="2" customWidth="1"/>
    <col min="2811" max="2811" width="12" style="2" customWidth="1"/>
    <col min="2812" max="2817" width="9" style="2" customWidth="1"/>
    <col min="2818" max="2821" width="5.25" style="2" customWidth="1"/>
    <col min="2822" max="2822" width="5.875" style="2" customWidth="1"/>
    <col min="2823" max="2823" width="10.875" style="2" customWidth="1"/>
    <col min="2824" max="2824" width="21.875" style="2" customWidth="1"/>
    <col min="2825" max="3065" width="9" style="2"/>
    <col min="3066" max="3066" width="16.625" style="2" customWidth="1"/>
    <col min="3067" max="3067" width="12" style="2" customWidth="1"/>
    <col min="3068" max="3073" width="9" style="2" customWidth="1"/>
    <col min="3074" max="3077" width="5.25" style="2" customWidth="1"/>
    <col min="3078" max="3078" width="5.875" style="2" customWidth="1"/>
    <col min="3079" max="3079" width="10.875" style="2" customWidth="1"/>
    <col min="3080" max="3080" width="21.875" style="2" customWidth="1"/>
    <col min="3081" max="3321" width="9" style="2"/>
    <col min="3322" max="3322" width="16.625" style="2" customWidth="1"/>
    <col min="3323" max="3323" width="12" style="2" customWidth="1"/>
    <col min="3324" max="3329" width="9" style="2" customWidth="1"/>
    <col min="3330" max="3333" width="5.25" style="2" customWidth="1"/>
    <col min="3334" max="3334" width="5.875" style="2" customWidth="1"/>
    <col min="3335" max="3335" width="10.875" style="2" customWidth="1"/>
    <col min="3336" max="3336" width="21.875" style="2" customWidth="1"/>
    <col min="3337" max="3577" width="9" style="2"/>
    <col min="3578" max="3578" width="16.625" style="2" customWidth="1"/>
    <col min="3579" max="3579" width="12" style="2" customWidth="1"/>
    <col min="3580" max="3585" width="9" style="2" customWidth="1"/>
    <col min="3586" max="3589" width="5.25" style="2" customWidth="1"/>
    <col min="3590" max="3590" width="5.875" style="2" customWidth="1"/>
    <col min="3591" max="3591" width="10.875" style="2" customWidth="1"/>
    <col min="3592" max="3592" width="21.875" style="2" customWidth="1"/>
    <col min="3593" max="3833" width="9" style="2"/>
    <col min="3834" max="3834" width="16.625" style="2" customWidth="1"/>
    <col min="3835" max="3835" width="12" style="2" customWidth="1"/>
    <col min="3836" max="3841" width="9" style="2" customWidth="1"/>
    <col min="3842" max="3845" width="5.25" style="2" customWidth="1"/>
    <col min="3846" max="3846" width="5.875" style="2" customWidth="1"/>
    <col min="3847" max="3847" width="10.875" style="2" customWidth="1"/>
    <col min="3848" max="3848" width="21.875" style="2" customWidth="1"/>
    <col min="3849" max="4089" width="9" style="2"/>
    <col min="4090" max="4090" width="16.625" style="2" customWidth="1"/>
    <col min="4091" max="4091" width="12" style="2" customWidth="1"/>
    <col min="4092" max="4097" width="9" style="2" customWidth="1"/>
    <col min="4098" max="4101" width="5.25" style="2" customWidth="1"/>
    <col min="4102" max="4102" width="5.875" style="2" customWidth="1"/>
    <col min="4103" max="4103" width="10.875" style="2" customWidth="1"/>
    <col min="4104" max="4104" width="21.875" style="2" customWidth="1"/>
    <col min="4105" max="4345" width="9" style="2"/>
    <col min="4346" max="4346" width="16.625" style="2" customWidth="1"/>
    <col min="4347" max="4347" width="12" style="2" customWidth="1"/>
    <col min="4348" max="4353" width="9" style="2" customWidth="1"/>
    <col min="4354" max="4357" width="5.25" style="2" customWidth="1"/>
    <col min="4358" max="4358" width="5.875" style="2" customWidth="1"/>
    <col min="4359" max="4359" width="10.875" style="2" customWidth="1"/>
    <col min="4360" max="4360" width="21.875" style="2" customWidth="1"/>
    <col min="4361" max="4601" width="9" style="2"/>
    <col min="4602" max="4602" width="16.625" style="2" customWidth="1"/>
    <col min="4603" max="4603" width="12" style="2" customWidth="1"/>
    <col min="4604" max="4609" width="9" style="2" customWidth="1"/>
    <col min="4610" max="4613" width="5.25" style="2" customWidth="1"/>
    <col min="4614" max="4614" width="5.875" style="2" customWidth="1"/>
    <col min="4615" max="4615" width="10.875" style="2" customWidth="1"/>
    <col min="4616" max="4616" width="21.875" style="2" customWidth="1"/>
    <col min="4617" max="4857" width="9" style="2"/>
    <col min="4858" max="4858" width="16.625" style="2" customWidth="1"/>
    <col min="4859" max="4859" width="12" style="2" customWidth="1"/>
    <col min="4860" max="4865" width="9" style="2" customWidth="1"/>
    <col min="4866" max="4869" width="5.25" style="2" customWidth="1"/>
    <col min="4870" max="4870" width="5.875" style="2" customWidth="1"/>
    <col min="4871" max="4871" width="10.875" style="2" customWidth="1"/>
    <col min="4872" max="4872" width="21.875" style="2" customWidth="1"/>
    <col min="4873" max="5113" width="9" style="2"/>
    <col min="5114" max="5114" width="16.625" style="2" customWidth="1"/>
    <col min="5115" max="5115" width="12" style="2" customWidth="1"/>
    <col min="5116" max="5121" width="9" style="2" customWidth="1"/>
    <col min="5122" max="5125" width="5.25" style="2" customWidth="1"/>
    <col min="5126" max="5126" width="5.875" style="2" customWidth="1"/>
    <col min="5127" max="5127" width="10.875" style="2" customWidth="1"/>
    <col min="5128" max="5128" width="21.875" style="2" customWidth="1"/>
    <col min="5129" max="5369" width="9" style="2"/>
    <col min="5370" max="5370" width="16.625" style="2" customWidth="1"/>
    <col min="5371" max="5371" width="12" style="2" customWidth="1"/>
    <col min="5372" max="5377" width="9" style="2" customWidth="1"/>
    <col min="5378" max="5381" width="5.25" style="2" customWidth="1"/>
    <col min="5382" max="5382" width="5.875" style="2" customWidth="1"/>
    <col min="5383" max="5383" width="10.875" style="2" customWidth="1"/>
    <col min="5384" max="5384" width="21.875" style="2" customWidth="1"/>
    <col min="5385" max="5625" width="9" style="2"/>
    <col min="5626" max="5626" width="16.625" style="2" customWidth="1"/>
    <col min="5627" max="5627" width="12" style="2" customWidth="1"/>
    <col min="5628" max="5633" width="9" style="2" customWidth="1"/>
    <col min="5634" max="5637" width="5.25" style="2" customWidth="1"/>
    <col min="5638" max="5638" width="5.875" style="2" customWidth="1"/>
    <col min="5639" max="5639" width="10.875" style="2" customWidth="1"/>
    <col min="5640" max="5640" width="21.875" style="2" customWidth="1"/>
    <col min="5641" max="5881" width="9" style="2"/>
    <col min="5882" max="5882" width="16.625" style="2" customWidth="1"/>
    <col min="5883" max="5883" width="12" style="2" customWidth="1"/>
    <col min="5884" max="5889" width="9" style="2" customWidth="1"/>
    <col min="5890" max="5893" width="5.25" style="2" customWidth="1"/>
    <col min="5894" max="5894" width="5.875" style="2" customWidth="1"/>
    <col min="5895" max="5895" width="10.875" style="2" customWidth="1"/>
    <col min="5896" max="5896" width="21.875" style="2" customWidth="1"/>
    <col min="5897" max="6137" width="9" style="2"/>
    <col min="6138" max="6138" width="16.625" style="2" customWidth="1"/>
    <col min="6139" max="6139" width="12" style="2" customWidth="1"/>
    <col min="6140" max="6145" width="9" style="2" customWidth="1"/>
    <col min="6146" max="6149" width="5.25" style="2" customWidth="1"/>
    <col min="6150" max="6150" width="5.875" style="2" customWidth="1"/>
    <col min="6151" max="6151" width="10.875" style="2" customWidth="1"/>
    <col min="6152" max="6152" width="21.875" style="2" customWidth="1"/>
    <col min="6153" max="6393" width="9" style="2"/>
    <col min="6394" max="6394" width="16.625" style="2" customWidth="1"/>
    <col min="6395" max="6395" width="12" style="2" customWidth="1"/>
    <col min="6396" max="6401" width="9" style="2" customWidth="1"/>
    <col min="6402" max="6405" width="5.25" style="2" customWidth="1"/>
    <col min="6406" max="6406" width="5.875" style="2" customWidth="1"/>
    <col min="6407" max="6407" width="10.875" style="2" customWidth="1"/>
    <col min="6408" max="6408" width="21.875" style="2" customWidth="1"/>
    <col min="6409" max="6649" width="9" style="2"/>
    <col min="6650" max="6650" width="16.625" style="2" customWidth="1"/>
    <col min="6651" max="6651" width="12" style="2" customWidth="1"/>
    <col min="6652" max="6657" width="9" style="2" customWidth="1"/>
    <col min="6658" max="6661" width="5.25" style="2" customWidth="1"/>
    <col min="6662" max="6662" width="5.875" style="2" customWidth="1"/>
    <col min="6663" max="6663" width="10.875" style="2" customWidth="1"/>
    <col min="6664" max="6664" width="21.875" style="2" customWidth="1"/>
    <col min="6665" max="6905" width="9" style="2"/>
    <col min="6906" max="6906" width="16.625" style="2" customWidth="1"/>
    <col min="6907" max="6907" width="12" style="2" customWidth="1"/>
    <col min="6908" max="6913" width="9" style="2" customWidth="1"/>
    <col min="6914" max="6917" width="5.25" style="2" customWidth="1"/>
    <col min="6918" max="6918" width="5.875" style="2" customWidth="1"/>
    <col min="6919" max="6919" width="10.875" style="2" customWidth="1"/>
    <col min="6920" max="6920" width="21.875" style="2" customWidth="1"/>
    <col min="6921" max="7161" width="9" style="2"/>
    <col min="7162" max="7162" width="16.625" style="2" customWidth="1"/>
    <col min="7163" max="7163" width="12" style="2" customWidth="1"/>
    <col min="7164" max="7169" width="9" style="2" customWidth="1"/>
    <col min="7170" max="7173" width="5.25" style="2" customWidth="1"/>
    <col min="7174" max="7174" width="5.875" style="2" customWidth="1"/>
    <col min="7175" max="7175" width="10.875" style="2" customWidth="1"/>
    <col min="7176" max="7176" width="21.875" style="2" customWidth="1"/>
    <col min="7177" max="7417" width="9" style="2"/>
    <col min="7418" max="7418" width="16.625" style="2" customWidth="1"/>
    <col min="7419" max="7419" width="12" style="2" customWidth="1"/>
    <col min="7420" max="7425" width="9" style="2" customWidth="1"/>
    <col min="7426" max="7429" width="5.25" style="2" customWidth="1"/>
    <col min="7430" max="7430" width="5.875" style="2" customWidth="1"/>
    <col min="7431" max="7431" width="10.875" style="2" customWidth="1"/>
    <col min="7432" max="7432" width="21.875" style="2" customWidth="1"/>
    <col min="7433" max="7673" width="9" style="2"/>
    <col min="7674" max="7674" width="16.625" style="2" customWidth="1"/>
    <col min="7675" max="7675" width="12" style="2" customWidth="1"/>
    <col min="7676" max="7681" width="9" style="2" customWidth="1"/>
    <col min="7682" max="7685" width="5.25" style="2" customWidth="1"/>
    <col min="7686" max="7686" width="5.875" style="2" customWidth="1"/>
    <col min="7687" max="7687" width="10.875" style="2" customWidth="1"/>
    <col min="7688" max="7688" width="21.875" style="2" customWidth="1"/>
    <col min="7689" max="7929" width="9" style="2"/>
    <col min="7930" max="7930" width="16.625" style="2" customWidth="1"/>
    <col min="7931" max="7931" width="12" style="2" customWidth="1"/>
    <col min="7932" max="7937" width="9" style="2" customWidth="1"/>
    <col min="7938" max="7941" width="5.25" style="2" customWidth="1"/>
    <col min="7942" max="7942" width="5.875" style="2" customWidth="1"/>
    <col min="7943" max="7943" width="10.875" style="2" customWidth="1"/>
    <col min="7944" max="7944" width="21.875" style="2" customWidth="1"/>
    <col min="7945" max="8185" width="9" style="2"/>
    <col min="8186" max="8186" width="16.625" style="2" customWidth="1"/>
    <col min="8187" max="8187" width="12" style="2" customWidth="1"/>
    <col min="8188" max="8193" width="9" style="2" customWidth="1"/>
    <col min="8194" max="8197" width="5.25" style="2" customWidth="1"/>
    <col min="8198" max="8198" width="5.875" style="2" customWidth="1"/>
    <col min="8199" max="8199" width="10.875" style="2" customWidth="1"/>
    <col min="8200" max="8200" width="21.875" style="2" customWidth="1"/>
    <col min="8201" max="8441" width="9" style="2"/>
    <col min="8442" max="8442" width="16.625" style="2" customWidth="1"/>
    <col min="8443" max="8443" width="12" style="2" customWidth="1"/>
    <col min="8444" max="8449" width="9" style="2" customWidth="1"/>
    <col min="8450" max="8453" width="5.25" style="2" customWidth="1"/>
    <col min="8454" max="8454" width="5.875" style="2" customWidth="1"/>
    <col min="8455" max="8455" width="10.875" style="2" customWidth="1"/>
    <col min="8456" max="8456" width="21.875" style="2" customWidth="1"/>
    <col min="8457" max="8697" width="9" style="2"/>
    <col min="8698" max="8698" width="16.625" style="2" customWidth="1"/>
    <col min="8699" max="8699" width="12" style="2" customWidth="1"/>
    <col min="8700" max="8705" width="9" style="2" customWidth="1"/>
    <col min="8706" max="8709" width="5.25" style="2" customWidth="1"/>
    <col min="8710" max="8710" width="5.875" style="2" customWidth="1"/>
    <col min="8711" max="8711" width="10.875" style="2" customWidth="1"/>
    <col min="8712" max="8712" width="21.875" style="2" customWidth="1"/>
    <col min="8713" max="8953" width="9" style="2"/>
    <col min="8954" max="8954" width="16.625" style="2" customWidth="1"/>
    <col min="8955" max="8955" width="12" style="2" customWidth="1"/>
    <col min="8956" max="8961" width="9" style="2" customWidth="1"/>
    <col min="8962" max="8965" width="5.25" style="2" customWidth="1"/>
    <col min="8966" max="8966" width="5.875" style="2" customWidth="1"/>
    <col min="8967" max="8967" width="10.875" style="2" customWidth="1"/>
    <col min="8968" max="8968" width="21.875" style="2" customWidth="1"/>
    <col min="8969" max="9209" width="9" style="2"/>
    <col min="9210" max="9210" width="16.625" style="2" customWidth="1"/>
    <col min="9211" max="9211" width="12" style="2" customWidth="1"/>
    <col min="9212" max="9217" width="9" style="2" customWidth="1"/>
    <col min="9218" max="9221" width="5.25" style="2" customWidth="1"/>
    <col min="9222" max="9222" width="5.875" style="2" customWidth="1"/>
    <col min="9223" max="9223" width="10.875" style="2" customWidth="1"/>
    <col min="9224" max="9224" width="21.875" style="2" customWidth="1"/>
    <col min="9225" max="9465" width="9" style="2"/>
    <col min="9466" max="9466" width="16.625" style="2" customWidth="1"/>
    <col min="9467" max="9467" width="12" style="2" customWidth="1"/>
    <col min="9468" max="9473" width="9" style="2" customWidth="1"/>
    <col min="9474" max="9477" width="5.25" style="2" customWidth="1"/>
    <col min="9478" max="9478" width="5.875" style="2" customWidth="1"/>
    <col min="9479" max="9479" width="10.875" style="2" customWidth="1"/>
    <col min="9480" max="9480" width="21.875" style="2" customWidth="1"/>
    <col min="9481" max="9721" width="9" style="2"/>
    <col min="9722" max="9722" width="16.625" style="2" customWidth="1"/>
    <col min="9723" max="9723" width="12" style="2" customWidth="1"/>
    <col min="9724" max="9729" width="9" style="2" customWidth="1"/>
    <col min="9730" max="9733" width="5.25" style="2" customWidth="1"/>
    <col min="9734" max="9734" width="5.875" style="2" customWidth="1"/>
    <col min="9735" max="9735" width="10.875" style="2" customWidth="1"/>
    <col min="9736" max="9736" width="21.875" style="2" customWidth="1"/>
    <col min="9737" max="9977" width="9" style="2"/>
    <col min="9978" max="9978" width="16.625" style="2" customWidth="1"/>
    <col min="9979" max="9979" width="12" style="2" customWidth="1"/>
    <col min="9980" max="9985" width="9" style="2" customWidth="1"/>
    <col min="9986" max="9989" width="5.25" style="2" customWidth="1"/>
    <col min="9990" max="9990" width="5.875" style="2" customWidth="1"/>
    <col min="9991" max="9991" width="10.875" style="2" customWidth="1"/>
    <col min="9992" max="9992" width="21.875" style="2" customWidth="1"/>
    <col min="9993" max="10233" width="9" style="2"/>
    <col min="10234" max="10234" width="16.625" style="2" customWidth="1"/>
    <col min="10235" max="10235" width="12" style="2" customWidth="1"/>
    <col min="10236" max="10241" width="9" style="2" customWidth="1"/>
    <col min="10242" max="10245" width="5.25" style="2" customWidth="1"/>
    <col min="10246" max="10246" width="5.875" style="2" customWidth="1"/>
    <col min="10247" max="10247" width="10.875" style="2" customWidth="1"/>
    <col min="10248" max="10248" width="21.875" style="2" customWidth="1"/>
    <col min="10249" max="10489" width="9" style="2"/>
    <col min="10490" max="10490" width="16.625" style="2" customWidth="1"/>
    <col min="10491" max="10491" width="12" style="2" customWidth="1"/>
    <col min="10492" max="10497" width="9" style="2" customWidth="1"/>
    <col min="10498" max="10501" width="5.25" style="2" customWidth="1"/>
    <col min="10502" max="10502" width="5.875" style="2" customWidth="1"/>
    <col min="10503" max="10503" width="10.875" style="2" customWidth="1"/>
    <col min="10504" max="10504" width="21.875" style="2" customWidth="1"/>
    <col min="10505" max="10745" width="9" style="2"/>
    <col min="10746" max="10746" width="16.625" style="2" customWidth="1"/>
    <col min="10747" max="10747" width="12" style="2" customWidth="1"/>
    <col min="10748" max="10753" width="9" style="2" customWidth="1"/>
    <col min="10754" max="10757" width="5.25" style="2" customWidth="1"/>
    <col min="10758" max="10758" width="5.875" style="2" customWidth="1"/>
    <col min="10759" max="10759" width="10.875" style="2" customWidth="1"/>
    <col min="10760" max="10760" width="21.875" style="2" customWidth="1"/>
    <col min="10761" max="11001" width="9" style="2"/>
    <col min="11002" max="11002" width="16.625" style="2" customWidth="1"/>
    <col min="11003" max="11003" width="12" style="2" customWidth="1"/>
    <col min="11004" max="11009" width="9" style="2" customWidth="1"/>
    <col min="11010" max="11013" width="5.25" style="2" customWidth="1"/>
    <col min="11014" max="11014" width="5.875" style="2" customWidth="1"/>
    <col min="11015" max="11015" width="10.875" style="2" customWidth="1"/>
    <col min="11016" max="11016" width="21.875" style="2" customWidth="1"/>
    <col min="11017" max="11257" width="9" style="2"/>
    <col min="11258" max="11258" width="16.625" style="2" customWidth="1"/>
    <col min="11259" max="11259" width="12" style="2" customWidth="1"/>
    <col min="11260" max="11265" width="9" style="2" customWidth="1"/>
    <col min="11266" max="11269" width="5.25" style="2" customWidth="1"/>
    <col min="11270" max="11270" width="5.875" style="2" customWidth="1"/>
    <col min="11271" max="11271" width="10.875" style="2" customWidth="1"/>
    <col min="11272" max="11272" width="21.875" style="2" customWidth="1"/>
    <col min="11273" max="11513" width="9" style="2"/>
    <col min="11514" max="11514" width="16.625" style="2" customWidth="1"/>
    <col min="11515" max="11515" width="12" style="2" customWidth="1"/>
    <col min="11516" max="11521" width="9" style="2" customWidth="1"/>
    <col min="11522" max="11525" width="5.25" style="2" customWidth="1"/>
    <col min="11526" max="11526" width="5.875" style="2" customWidth="1"/>
    <col min="11527" max="11527" width="10.875" style="2" customWidth="1"/>
    <col min="11528" max="11528" width="21.875" style="2" customWidth="1"/>
    <col min="11529" max="11769" width="9" style="2"/>
    <col min="11770" max="11770" width="16.625" style="2" customWidth="1"/>
    <col min="11771" max="11771" width="12" style="2" customWidth="1"/>
    <col min="11772" max="11777" width="9" style="2" customWidth="1"/>
    <col min="11778" max="11781" width="5.25" style="2" customWidth="1"/>
    <col min="11782" max="11782" width="5.875" style="2" customWidth="1"/>
    <col min="11783" max="11783" width="10.875" style="2" customWidth="1"/>
    <col min="11784" max="11784" width="21.875" style="2" customWidth="1"/>
    <col min="11785" max="12025" width="9" style="2"/>
    <col min="12026" max="12026" width="16.625" style="2" customWidth="1"/>
    <col min="12027" max="12027" width="12" style="2" customWidth="1"/>
    <col min="12028" max="12033" width="9" style="2" customWidth="1"/>
    <col min="12034" max="12037" width="5.25" style="2" customWidth="1"/>
    <col min="12038" max="12038" width="5.875" style="2" customWidth="1"/>
    <col min="12039" max="12039" width="10.875" style="2" customWidth="1"/>
    <col min="12040" max="12040" width="21.875" style="2" customWidth="1"/>
    <col min="12041" max="12281" width="9" style="2"/>
    <col min="12282" max="12282" width="16.625" style="2" customWidth="1"/>
    <col min="12283" max="12283" width="12" style="2" customWidth="1"/>
    <col min="12284" max="12289" width="9" style="2" customWidth="1"/>
    <col min="12290" max="12293" width="5.25" style="2" customWidth="1"/>
    <col min="12294" max="12294" width="5.875" style="2" customWidth="1"/>
    <col min="12295" max="12295" width="10.875" style="2" customWidth="1"/>
    <col min="12296" max="12296" width="21.875" style="2" customWidth="1"/>
    <col min="12297" max="12537" width="9" style="2"/>
    <col min="12538" max="12538" width="16.625" style="2" customWidth="1"/>
    <col min="12539" max="12539" width="12" style="2" customWidth="1"/>
    <col min="12540" max="12545" width="9" style="2" customWidth="1"/>
    <col min="12546" max="12549" width="5.25" style="2" customWidth="1"/>
    <col min="12550" max="12550" width="5.875" style="2" customWidth="1"/>
    <col min="12551" max="12551" width="10.875" style="2" customWidth="1"/>
    <col min="12552" max="12552" width="21.875" style="2" customWidth="1"/>
    <col min="12553" max="12793" width="9" style="2"/>
    <col min="12794" max="12794" width="16.625" style="2" customWidth="1"/>
    <col min="12795" max="12795" width="12" style="2" customWidth="1"/>
    <col min="12796" max="12801" width="9" style="2" customWidth="1"/>
    <col min="12802" max="12805" width="5.25" style="2" customWidth="1"/>
    <col min="12806" max="12806" width="5.875" style="2" customWidth="1"/>
    <col min="12807" max="12807" width="10.875" style="2" customWidth="1"/>
    <col min="12808" max="12808" width="21.875" style="2" customWidth="1"/>
    <col min="12809" max="13049" width="9" style="2"/>
    <col min="13050" max="13050" width="16.625" style="2" customWidth="1"/>
    <col min="13051" max="13051" width="12" style="2" customWidth="1"/>
    <col min="13052" max="13057" width="9" style="2" customWidth="1"/>
    <col min="13058" max="13061" width="5.25" style="2" customWidth="1"/>
    <col min="13062" max="13062" width="5.875" style="2" customWidth="1"/>
    <col min="13063" max="13063" width="10.875" style="2" customWidth="1"/>
    <col min="13064" max="13064" width="21.875" style="2" customWidth="1"/>
    <col min="13065" max="13305" width="9" style="2"/>
    <col min="13306" max="13306" width="16.625" style="2" customWidth="1"/>
    <col min="13307" max="13307" width="12" style="2" customWidth="1"/>
    <col min="13308" max="13313" width="9" style="2" customWidth="1"/>
    <col min="13314" max="13317" width="5.25" style="2" customWidth="1"/>
    <col min="13318" max="13318" width="5.875" style="2" customWidth="1"/>
    <col min="13319" max="13319" width="10.875" style="2" customWidth="1"/>
    <col min="13320" max="13320" width="21.875" style="2" customWidth="1"/>
    <col min="13321" max="13561" width="9" style="2"/>
    <col min="13562" max="13562" width="16.625" style="2" customWidth="1"/>
    <col min="13563" max="13563" width="12" style="2" customWidth="1"/>
    <col min="13564" max="13569" width="9" style="2" customWidth="1"/>
    <col min="13570" max="13573" width="5.25" style="2" customWidth="1"/>
    <col min="13574" max="13574" width="5.875" style="2" customWidth="1"/>
    <col min="13575" max="13575" width="10.875" style="2" customWidth="1"/>
    <col min="13576" max="13576" width="21.875" style="2" customWidth="1"/>
    <col min="13577" max="13817" width="9" style="2"/>
    <col min="13818" max="13818" width="16.625" style="2" customWidth="1"/>
    <col min="13819" max="13819" width="12" style="2" customWidth="1"/>
    <col min="13820" max="13825" width="9" style="2" customWidth="1"/>
    <col min="13826" max="13829" width="5.25" style="2" customWidth="1"/>
    <col min="13830" max="13830" width="5.875" style="2" customWidth="1"/>
    <col min="13831" max="13831" width="10.875" style="2" customWidth="1"/>
    <col min="13832" max="13832" width="21.875" style="2" customWidth="1"/>
    <col min="13833" max="14073" width="9" style="2"/>
    <col min="14074" max="14074" width="16.625" style="2" customWidth="1"/>
    <col min="14075" max="14075" width="12" style="2" customWidth="1"/>
    <col min="14076" max="14081" width="9" style="2" customWidth="1"/>
    <col min="14082" max="14085" width="5.25" style="2" customWidth="1"/>
    <col min="14086" max="14086" width="5.875" style="2" customWidth="1"/>
    <col min="14087" max="14087" width="10.875" style="2" customWidth="1"/>
    <col min="14088" max="14088" width="21.875" style="2" customWidth="1"/>
    <col min="14089" max="14329" width="9" style="2"/>
    <col min="14330" max="14330" width="16.625" style="2" customWidth="1"/>
    <col min="14331" max="14331" width="12" style="2" customWidth="1"/>
    <col min="14332" max="14337" width="9" style="2" customWidth="1"/>
    <col min="14338" max="14341" width="5.25" style="2" customWidth="1"/>
    <col min="14342" max="14342" width="5.875" style="2" customWidth="1"/>
    <col min="14343" max="14343" width="10.875" style="2" customWidth="1"/>
    <col min="14344" max="14344" width="21.875" style="2" customWidth="1"/>
    <col min="14345" max="14585" width="9" style="2"/>
    <col min="14586" max="14586" width="16.625" style="2" customWidth="1"/>
    <col min="14587" max="14587" width="12" style="2" customWidth="1"/>
    <col min="14588" max="14593" width="9" style="2" customWidth="1"/>
    <col min="14594" max="14597" width="5.25" style="2" customWidth="1"/>
    <col min="14598" max="14598" width="5.875" style="2" customWidth="1"/>
    <col min="14599" max="14599" width="10.875" style="2" customWidth="1"/>
    <col min="14600" max="14600" width="21.875" style="2" customWidth="1"/>
    <col min="14601" max="14841" width="9" style="2"/>
    <col min="14842" max="14842" width="16.625" style="2" customWidth="1"/>
    <col min="14843" max="14843" width="12" style="2" customWidth="1"/>
    <col min="14844" max="14849" width="9" style="2" customWidth="1"/>
    <col min="14850" max="14853" width="5.25" style="2" customWidth="1"/>
    <col min="14854" max="14854" width="5.875" style="2" customWidth="1"/>
    <col min="14855" max="14855" width="10.875" style="2" customWidth="1"/>
    <col min="14856" max="14856" width="21.875" style="2" customWidth="1"/>
    <col min="14857" max="15097" width="9" style="2"/>
    <col min="15098" max="15098" width="16.625" style="2" customWidth="1"/>
    <col min="15099" max="15099" width="12" style="2" customWidth="1"/>
    <col min="15100" max="15105" width="9" style="2" customWidth="1"/>
    <col min="15106" max="15109" width="5.25" style="2" customWidth="1"/>
    <col min="15110" max="15110" width="5.875" style="2" customWidth="1"/>
    <col min="15111" max="15111" width="10.875" style="2" customWidth="1"/>
    <col min="15112" max="15112" width="21.875" style="2" customWidth="1"/>
    <col min="15113" max="15353" width="9" style="2"/>
    <col min="15354" max="15354" width="16.625" style="2" customWidth="1"/>
    <col min="15355" max="15355" width="12" style="2" customWidth="1"/>
    <col min="15356" max="15361" width="9" style="2" customWidth="1"/>
    <col min="15362" max="15365" width="5.25" style="2" customWidth="1"/>
    <col min="15366" max="15366" width="5.875" style="2" customWidth="1"/>
    <col min="15367" max="15367" width="10.875" style="2" customWidth="1"/>
    <col min="15368" max="15368" width="21.875" style="2" customWidth="1"/>
    <col min="15369" max="15609" width="9" style="2"/>
    <col min="15610" max="15610" width="16.625" style="2" customWidth="1"/>
    <col min="15611" max="15611" width="12" style="2" customWidth="1"/>
    <col min="15612" max="15617" width="9" style="2" customWidth="1"/>
    <col min="15618" max="15621" width="5.25" style="2" customWidth="1"/>
    <col min="15622" max="15622" width="5.875" style="2" customWidth="1"/>
    <col min="15623" max="15623" width="10.875" style="2" customWidth="1"/>
    <col min="15624" max="15624" width="21.875" style="2" customWidth="1"/>
    <col min="15625" max="15865" width="9" style="2"/>
    <col min="15866" max="15866" width="16.625" style="2" customWidth="1"/>
    <col min="15867" max="15867" width="12" style="2" customWidth="1"/>
    <col min="15868" max="15873" width="9" style="2" customWidth="1"/>
    <col min="15874" max="15877" width="5.25" style="2" customWidth="1"/>
    <col min="15878" max="15878" width="5.875" style="2" customWidth="1"/>
    <col min="15879" max="15879" width="10.875" style="2" customWidth="1"/>
    <col min="15880" max="15880" width="21.875" style="2" customWidth="1"/>
    <col min="15881" max="16121" width="9" style="2"/>
    <col min="16122" max="16122" width="16.625" style="2" customWidth="1"/>
    <col min="16123" max="16123" width="12" style="2" customWidth="1"/>
    <col min="16124" max="16129" width="9" style="2" customWidth="1"/>
    <col min="16130" max="16133" width="5.25" style="2" customWidth="1"/>
    <col min="16134" max="16134" width="5.875" style="2" customWidth="1"/>
    <col min="16135" max="16135" width="10.875" style="2" customWidth="1"/>
    <col min="16136" max="16136" width="21.875" style="2" customWidth="1"/>
    <col min="16137" max="16384" width="9" style="2"/>
  </cols>
  <sheetData>
    <row r="1" s="1" customFormat="1" ht="21" spans="1:1637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</row>
    <row r="2" s="1" customFormat="1" ht="14.25" spans="1:16377">
      <c r="A2" s="6" t="s">
        <v>1</v>
      </c>
      <c r="B2" s="6"/>
      <c r="C2" s="7" t="s">
        <v>2</v>
      </c>
      <c r="D2" s="6" t="s">
        <v>3</v>
      </c>
      <c r="E2" s="6"/>
      <c r="F2" s="6"/>
      <c r="G2" s="6"/>
      <c r="H2" s="6" t="s">
        <v>4</v>
      </c>
      <c r="I2" s="33"/>
      <c r="J2" s="34" t="s">
        <v>5</v>
      </c>
      <c r="K2" s="34"/>
      <c r="L2" s="34"/>
      <c r="M2" s="34"/>
      <c r="N2" s="34" t="s">
        <v>6</v>
      </c>
      <c r="O2" s="35"/>
      <c r="P2" s="34" t="s">
        <v>7</v>
      </c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</row>
    <row r="3" s="1" customFormat="1" ht="14.25" spans="1:16377">
      <c r="A3" s="6"/>
      <c r="B3" s="6"/>
      <c r="C3" s="8"/>
      <c r="D3" s="6" t="s">
        <v>8</v>
      </c>
      <c r="E3" s="6" t="s">
        <v>9</v>
      </c>
      <c r="F3" s="6" t="s">
        <v>8</v>
      </c>
      <c r="G3" s="6" t="s">
        <v>9</v>
      </c>
      <c r="H3" s="6" t="s">
        <v>10</v>
      </c>
      <c r="I3" s="33" t="s">
        <v>11</v>
      </c>
      <c r="J3" s="34" t="s">
        <v>8</v>
      </c>
      <c r="K3" s="34" t="s">
        <v>9</v>
      </c>
      <c r="L3" s="34" t="s">
        <v>8</v>
      </c>
      <c r="M3" s="34" t="s">
        <v>9</v>
      </c>
      <c r="N3" s="34" t="s">
        <v>10</v>
      </c>
      <c r="O3" s="35" t="s">
        <v>11</v>
      </c>
      <c r="P3" s="3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</row>
    <row r="4" s="1" customFormat="1" ht="14.25" spans="1:16377">
      <c r="A4" s="9" t="s">
        <v>12</v>
      </c>
      <c r="B4" s="10" t="s">
        <v>13</v>
      </c>
      <c r="C4" s="10" t="s">
        <v>14</v>
      </c>
      <c r="D4" s="11"/>
      <c r="E4" s="11"/>
      <c r="F4" s="11"/>
      <c r="G4" s="11"/>
      <c r="H4" s="11"/>
      <c r="I4" s="36"/>
      <c r="J4" s="11">
        <v>3</v>
      </c>
      <c r="K4" s="11" t="s">
        <v>15</v>
      </c>
      <c r="L4" s="11">
        <v>1</v>
      </c>
      <c r="M4" s="11" t="s">
        <v>16</v>
      </c>
      <c r="N4" s="11">
        <v>1600</v>
      </c>
      <c r="O4" s="36">
        <f t="shared" ref="O4:O18" si="0">J4*L4*N4</f>
        <v>4800</v>
      </c>
      <c r="P4" s="37" t="s">
        <v>17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</row>
    <row r="5" s="1" customFormat="1" ht="14.25" spans="1:16377">
      <c r="A5" s="12"/>
      <c r="B5" s="13"/>
      <c r="C5" s="13"/>
      <c r="D5" s="11">
        <v>10</v>
      </c>
      <c r="E5" s="11" t="s">
        <v>15</v>
      </c>
      <c r="F5" s="11">
        <v>1</v>
      </c>
      <c r="G5" s="11" t="s">
        <v>16</v>
      </c>
      <c r="H5" s="11">
        <v>1600</v>
      </c>
      <c r="I5" s="36">
        <f t="shared" ref="I5:I13" si="1">D5*F5*H5</f>
        <v>16000</v>
      </c>
      <c r="J5" s="11">
        <v>10</v>
      </c>
      <c r="K5" s="11" t="s">
        <v>15</v>
      </c>
      <c r="L5" s="11">
        <v>1</v>
      </c>
      <c r="M5" s="11" t="s">
        <v>16</v>
      </c>
      <c r="N5" s="11">
        <v>1600</v>
      </c>
      <c r="O5" s="36">
        <f t="shared" si="0"/>
        <v>16000</v>
      </c>
      <c r="P5" s="37" t="s">
        <v>18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</row>
    <row r="6" s="1" customFormat="1" ht="14.25" spans="1:16377">
      <c r="A6" s="12"/>
      <c r="B6" s="13"/>
      <c r="C6" s="13"/>
      <c r="D6" s="11">
        <v>10</v>
      </c>
      <c r="E6" s="11" t="s">
        <v>15</v>
      </c>
      <c r="F6" s="11">
        <v>1</v>
      </c>
      <c r="G6" s="11" t="s">
        <v>16</v>
      </c>
      <c r="H6" s="11">
        <v>1600</v>
      </c>
      <c r="I6" s="36">
        <f t="shared" si="1"/>
        <v>16000</v>
      </c>
      <c r="J6" s="11">
        <v>7</v>
      </c>
      <c r="K6" s="11" t="s">
        <v>15</v>
      </c>
      <c r="L6" s="11">
        <v>1</v>
      </c>
      <c r="M6" s="11" t="s">
        <v>16</v>
      </c>
      <c r="N6" s="11">
        <v>1600</v>
      </c>
      <c r="O6" s="36">
        <f t="shared" si="0"/>
        <v>11200</v>
      </c>
      <c r="P6" s="37" t="s">
        <v>19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</row>
    <row r="7" s="1" customFormat="1" ht="14.25" spans="1:16377">
      <c r="A7" s="12"/>
      <c r="B7" s="13"/>
      <c r="C7" s="13"/>
      <c r="D7" s="11"/>
      <c r="E7" s="11"/>
      <c r="F7" s="11"/>
      <c r="G7" s="11"/>
      <c r="H7" s="11"/>
      <c r="I7" s="36"/>
      <c r="J7" s="11">
        <v>1</v>
      </c>
      <c r="K7" s="11" t="s">
        <v>15</v>
      </c>
      <c r="L7" s="11">
        <v>1</v>
      </c>
      <c r="M7" s="11" t="s">
        <v>16</v>
      </c>
      <c r="N7" s="11">
        <v>1600</v>
      </c>
      <c r="O7" s="36">
        <f t="shared" si="0"/>
        <v>1600</v>
      </c>
      <c r="P7" s="37" t="s">
        <v>20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</row>
    <row r="8" s="1" customFormat="1" ht="14.25" spans="1:16377">
      <c r="A8" s="12"/>
      <c r="B8" s="13" t="s">
        <v>21</v>
      </c>
      <c r="C8" s="10" t="s">
        <v>22</v>
      </c>
      <c r="D8" s="11">
        <v>10</v>
      </c>
      <c r="E8" s="11" t="s">
        <v>15</v>
      </c>
      <c r="F8" s="11">
        <v>1</v>
      </c>
      <c r="G8" s="11" t="s">
        <v>16</v>
      </c>
      <c r="H8" s="11">
        <v>500</v>
      </c>
      <c r="I8" s="36">
        <f t="shared" si="1"/>
        <v>5000</v>
      </c>
      <c r="J8" s="11">
        <v>2</v>
      </c>
      <c r="K8" s="11" t="s">
        <v>15</v>
      </c>
      <c r="L8" s="11">
        <v>1</v>
      </c>
      <c r="M8" s="11" t="s">
        <v>16</v>
      </c>
      <c r="N8" s="11">
        <v>320</v>
      </c>
      <c r="O8" s="36">
        <f t="shared" si="0"/>
        <v>640</v>
      </c>
      <c r="P8" s="37" t="s">
        <v>23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</row>
    <row r="9" s="1" customFormat="1" ht="14.25" spans="1:16377">
      <c r="A9" s="12"/>
      <c r="B9" s="13"/>
      <c r="C9" s="13"/>
      <c r="D9" s="11">
        <v>10</v>
      </c>
      <c r="E9" s="11" t="s">
        <v>15</v>
      </c>
      <c r="F9" s="11">
        <v>1</v>
      </c>
      <c r="G9" s="11" t="s">
        <v>16</v>
      </c>
      <c r="H9" s="11">
        <v>500</v>
      </c>
      <c r="I9" s="36">
        <f t="shared" si="1"/>
        <v>5000</v>
      </c>
      <c r="J9" s="11">
        <v>2</v>
      </c>
      <c r="K9" s="11" t="s">
        <v>15</v>
      </c>
      <c r="L9" s="11">
        <v>1</v>
      </c>
      <c r="M9" s="11" t="s">
        <v>16</v>
      </c>
      <c r="N9" s="11">
        <v>320</v>
      </c>
      <c r="O9" s="36">
        <f t="shared" si="0"/>
        <v>640</v>
      </c>
      <c r="P9" s="37" t="s"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</row>
    <row r="10" s="1" customFormat="1" ht="14.25" spans="1:16377">
      <c r="A10" s="12"/>
      <c r="B10" s="13"/>
      <c r="C10" s="13"/>
      <c r="D10" s="11">
        <v>10</v>
      </c>
      <c r="E10" s="11" t="s">
        <v>15</v>
      </c>
      <c r="F10" s="11">
        <v>1</v>
      </c>
      <c r="G10" s="11" t="s">
        <v>16</v>
      </c>
      <c r="H10" s="11">
        <v>500</v>
      </c>
      <c r="I10" s="36">
        <f t="shared" si="1"/>
        <v>5000</v>
      </c>
      <c r="J10" s="11">
        <v>2</v>
      </c>
      <c r="K10" s="11" t="s">
        <v>15</v>
      </c>
      <c r="L10" s="11">
        <v>1</v>
      </c>
      <c r="M10" s="11" t="s">
        <v>16</v>
      </c>
      <c r="N10" s="11">
        <v>320</v>
      </c>
      <c r="O10" s="36">
        <f t="shared" si="0"/>
        <v>640</v>
      </c>
      <c r="P10" s="38" t="s">
        <v>25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</row>
    <row r="11" s="1" customFormat="1" ht="14.25" spans="1:16377">
      <c r="A11" s="12"/>
      <c r="B11" s="13"/>
      <c r="C11" s="13"/>
      <c r="D11" s="11">
        <v>10</v>
      </c>
      <c r="E11" s="11" t="s">
        <v>15</v>
      </c>
      <c r="F11" s="11">
        <v>1</v>
      </c>
      <c r="G11" s="11" t="s">
        <v>16</v>
      </c>
      <c r="H11" s="11">
        <v>500</v>
      </c>
      <c r="I11" s="36">
        <f t="shared" si="1"/>
        <v>5000</v>
      </c>
      <c r="J11" s="11">
        <v>4</v>
      </c>
      <c r="K11" s="11" t="s">
        <v>15</v>
      </c>
      <c r="L11" s="11">
        <v>1</v>
      </c>
      <c r="M11" s="11" t="s">
        <v>16</v>
      </c>
      <c r="N11" s="11">
        <v>320</v>
      </c>
      <c r="O11" s="36">
        <f t="shared" si="0"/>
        <v>1280</v>
      </c>
      <c r="P11" s="37" t="s">
        <v>17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1" customFormat="1" ht="14.25" spans="1:16377">
      <c r="A12" s="12"/>
      <c r="B12" s="13"/>
      <c r="C12" s="13"/>
      <c r="D12" s="11">
        <v>10</v>
      </c>
      <c r="E12" s="11" t="s">
        <v>15</v>
      </c>
      <c r="F12" s="11">
        <v>1</v>
      </c>
      <c r="G12" s="11" t="s">
        <v>16</v>
      </c>
      <c r="H12" s="11">
        <v>500</v>
      </c>
      <c r="I12" s="36">
        <f t="shared" si="1"/>
        <v>5000</v>
      </c>
      <c r="J12" s="11">
        <v>8</v>
      </c>
      <c r="K12" s="11" t="s">
        <v>15</v>
      </c>
      <c r="L12" s="11">
        <v>1</v>
      </c>
      <c r="M12" s="11" t="s">
        <v>16</v>
      </c>
      <c r="N12" s="11">
        <v>320</v>
      </c>
      <c r="O12" s="36">
        <f t="shared" si="0"/>
        <v>2560</v>
      </c>
      <c r="P12" s="37" t="s">
        <v>18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1" customFormat="1" ht="14.25" spans="1:16377">
      <c r="A13" s="12"/>
      <c r="B13" s="13"/>
      <c r="C13" s="13"/>
      <c r="D13" s="11">
        <v>10</v>
      </c>
      <c r="E13" s="11" t="s">
        <v>15</v>
      </c>
      <c r="F13" s="11">
        <v>1</v>
      </c>
      <c r="G13" s="11" t="s">
        <v>16</v>
      </c>
      <c r="H13" s="11">
        <v>500</v>
      </c>
      <c r="I13" s="36">
        <f t="shared" si="1"/>
        <v>5000</v>
      </c>
      <c r="J13" s="11">
        <v>8</v>
      </c>
      <c r="K13" s="11" t="s">
        <v>15</v>
      </c>
      <c r="L13" s="11">
        <v>1</v>
      </c>
      <c r="M13" s="11" t="s">
        <v>16</v>
      </c>
      <c r="N13" s="11">
        <v>320</v>
      </c>
      <c r="O13" s="36">
        <f t="shared" si="0"/>
        <v>2560</v>
      </c>
      <c r="P13" s="37" t="s">
        <v>19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="1" customFormat="1" ht="14.25" spans="1:16377">
      <c r="A14" s="12"/>
      <c r="B14" s="13"/>
      <c r="C14" s="13"/>
      <c r="D14" s="11"/>
      <c r="E14" s="11"/>
      <c r="F14" s="11"/>
      <c r="G14" s="11"/>
      <c r="H14" s="11"/>
      <c r="I14" s="36"/>
      <c r="J14" s="11">
        <v>6</v>
      </c>
      <c r="K14" s="11" t="s">
        <v>15</v>
      </c>
      <c r="L14" s="11">
        <v>1</v>
      </c>
      <c r="M14" s="11" t="s">
        <v>16</v>
      </c>
      <c r="N14" s="11">
        <v>320</v>
      </c>
      <c r="O14" s="36">
        <f t="shared" si="0"/>
        <v>1920</v>
      </c>
      <c r="P14" s="37" t="s">
        <v>20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1" customFormat="1" ht="14.25" spans="1:16377">
      <c r="A15" s="12"/>
      <c r="B15" s="14"/>
      <c r="C15" s="13"/>
      <c r="D15" s="11"/>
      <c r="E15" s="11"/>
      <c r="F15" s="11"/>
      <c r="G15" s="11"/>
      <c r="H15" s="11"/>
      <c r="I15" s="36"/>
      <c r="J15" s="11">
        <v>2</v>
      </c>
      <c r="K15" s="11" t="s">
        <v>15</v>
      </c>
      <c r="L15" s="11">
        <v>1</v>
      </c>
      <c r="M15" s="11" t="s">
        <v>16</v>
      </c>
      <c r="N15" s="11">
        <v>320</v>
      </c>
      <c r="O15" s="36">
        <f t="shared" si="0"/>
        <v>640</v>
      </c>
      <c r="P15" s="37" t="s">
        <v>26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1" customFormat="1" ht="14.25" spans="1:16377">
      <c r="A16" s="12"/>
      <c r="B16" s="14"/>
      <c r="C16" s="13"/>
      <c r="D16" s="11"/>
      <c r="E16" s="11"/>
      <c r="F16" s="11"/>
      <c r="G16" s="11"/>
      <c r="H16" s="11"/>
      <c r="I16" s="36"/>
      <c r="J16" s="11">
        <v>1</v>
      </c>
      <c r="K16" s="11" t="s">
        <v>15</v>
      </c>
      <c r="L16" s="11">
        <v>2</v>
      </c>
      <c r="M16" s="11" t="s">
        <v>16</v>
      </c>
      <c r="N16" s="11">
        <v>320</v>
      </c>
      <c r="O16" s="36">
        <f t="shared" si="0"/>
        <v>640</v>
      </c>
      <c r="P16" s="39" t="s">
        <v>27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1" customFormat="1" ht="14.25" spans="1:16377">
      <c r="A17" s="12"/>
      <c r="B17" s="14"/>
      <c r="C17" s="13"/>
      <c r="D17" s="11"/>
      <c r="E17" s="11"/>
      <c r="F17" s="11"/>
      <c r="G17" s="11"/>
      <c r="H17" s="11"/>
      <c r="I17" s="36"/>
      <c r="J17" s="11">
        <v>1</v>
      </c>
      <c r="K17" s="11" t="s">
        <v>15</v>
      </c>
      <c r="L17" s="11">
        <v>2</v>
      </c>
      <c r="M17" s="11" t="s">
        <v>16</v>
      </c>
      <c r="N17" s="11">
        <v>500</v>
      </c>
      <c r="O17" s="36">
        <f t="shared" si="0"/>
        <v>1000</v>
      </c>
      <c r="P17" s="37" t="s">
        <v>28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1" customFormat="1" ht="14.25" spans="1:16377">
      <c r="A18" s="12"/>
      <c r="B18" s="14"/>
      <c r="C18" s="13"/>
      <c r="D18" s="11"/>
      <c r="E18" s="11"/>
      <c r="F18" s="11"/>
      <c r="G18" s="11"/>
      <c r="H18" s="11"/>
      <c r="I18" s="36"/>
      <c r="J18" s="11">
        <v>2</v>
      </c>
      <c r="K18" s="11" t="s">
        <v>15</v>
      </c>
      <c r="L18" s="11">
        <v>1</v>
      </c>
      <c r="M18" s="11" t="s">
        <v>16</v>
      </c>
      <c r="N18" s="11">
        <v>320</v>
      </c>
      <c r="O18" s="36">
        <f t="shared" si="0"/>
        <v>640</v>
      </c>
      <c r="P18" s="37" t="s">
        <v>29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1" customFormat="1" ht="14.25" spans="1:16377">
      <c r="A19" s="6">
        <v>3</v>
      </c>
      <c r="B19" s="6"/>
      <c r="C19" s="6"/>
      <c r="D19" s="6"/>
      <c r="E19" s="6"/>
      <c r="F19" s="6"/>
      <c r="G19" s="6"/>
      <c r="H19" s="6"/>
      <c r="I19" s="33">
        <f>SUM(I4:I15)</f>
        <v>62000</v>
      </c>
      <c r="J19" s="40"/>
      <c r="K19" s="40"/>
      <c r="L19" s="40"/>
      <c r="M19" s="40"/>
      <c r="N19" s="40"/>
      <c r="O19" s="35">
        <f>SUM(O4:O18)</f>
        <v>46760</v>
      </c>
      <c r="P19" s="41">
        <f>I19-O19</f>
        <v>15240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1" customFormat="1" ht="14.25" spans="1:16377">
      <c r="A20" s="15" t="s">
        <v>30</v>
      </c>
      <c r="B20" s="16" t="s">
        <v>31</v>
      </c>
      <c r="C20" s="10"/>
      <c r="D20" s="11">
        <v>30</v>
      </c>
      <c r="E20" s="11" t="s">
        <v>32</v>
      </c>
      <c r="F20" s="11">
        <v>1</v>
      </c>
      <c r="G20" s="11" t="s">
        <v>33</v>
      </c>
      <c r="H20" s="11">
        <v>300</v>
      </c>
      <c r="I20" s="36">
        <f t="shared" ref="I20:I24" si="2">D20*F20*H20</f>
        <v>9000</v>
      </c>
      <c r="J20" s="11">
        <v>1</v>
      </c>
      <c r="K20" s="11" t="s">
        <v>34</v>
      </c>
      <c r="L20" s="11">
        <v>1</v>
      </c>
      <c r="M20" s="11" t="s">
        <v>33</v>
      </c>
      <c r="N20" s="11">
        <v>11845</v>
      </c>
      <c r="O20" s="36">
        <f>J20*L20*N20</f>
        <v>11845</v>
      </c>
      <c r="P20" s="37" t="s">
        <v>35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1" customFormat="1" ht="14.25" spans="1:16377">
      <c r="A21" s="17"/>
      <c r="B21" s="16"/>
      <c r="C21" s="10"/>
      <c r="D21" s="11"/>
      <c r="E21" s="11"/>
      <c r="F21" s="11"/>
      <c r="G21" s="11"/>
      <c r="H21" s="11"/>
      <c r="I21" s="36"/>
      <c r="J21" s="11"/>
      <c r="K21" s="11"/>
      <c r="L21" s="11"/>
      <c r="M21" s="11"/>
      <c r="N21" s="11"/>
      <c r="O21" s="36">
        <v>311</v>
      </c>
      <c r="P21" s="37" t="s">
        <v>36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="1" customFormat="1" ht="12" customHeight="1" spans="1:16377">
      <c r="A22" s="17"/>
      <c r="B22" s="16" t="s">
        <v>37</v>
      </c>
      <c r="C22" s="10"/>
      <c r="D22" s="11">
        <v>33</v>
      </c>
      <c r="E22" s="11" t="s">
        <v>32</v>
      </c>
      <c r="F22" s="11">
        <v>1</v>
      </c>
      <c r="G22" s="11" t="s">
        <v>33</v>
      </c>
      <c r="H22" s="18">
        <v>300</v>
      </c>
      <c r="I22" s="36">
        <f t="shared" si="2"/>
        <v>9900</v>
      </c>
      <c r="J22" s="11">
        <v>16</v>
      </c>
      <c r="K22" s="11" t="s">
        <v>32</v>
      </c>
      <c r="L22" s="11">
        <v>1</v>
      </c>
      <c r="M22" s="11" t="s">
        <v>33</v>
      </c>
      <c r="N22" s="11">
        <v>242.528</v>
      </c>
      <c r="O22" s="36">
        <f>J22*L22*N22</f>
        <v>3880.448</v>
      </c>
      <c r="P22" s="37" t="s">
        <v>38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1" customFormat="1" ht="14.25" spans="1:16377">
      <c r="A23" s="17"/>
      <c r="B23" s="16" t="s">
        <v>39</v>
      </c>
      <c r="C23" s="10"/>
      <c r="D23" s="11">
        <v>30</v>
      </c>
      <c r="E23" s="11" t="s">
        <v>32</v>
      </c>
      <c r="F23" s="11">
        <v>1</v>
      </c>
      <c r="G23" s="11" t="s">
        <v>33</v>
      </c>
      <c r="H23" s="11">
        <v>300</v>
      </c>
      <c r="I23" s="36">
        <f t="shared" si="2"/>
        <v>9000</v>
      </c>
      <c r="J23" s="11">
        <v>10</v>
      </c>
      <c r="K23" s="11" t="s">
        <v>32</v>
      </c>
      <c r="L23" s="11">
        <v>1</v>
      </c>
      <c r="M23" s="11" t="s">
        <v>33</v>
      </c>
      <c r="N23" s="11">
        <v>400</v>
      </c>
      <c r="O23" s="36">
        <v>5440</v>
      </c>
      <c r="P23" s="37" t="s">
        <v>40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1" customFormat="1" ht="14.25" spans="1:16377">
      <c r="A24" s="19"/>
      <c r="B24" s="16" t="s">
        <v>41</v>
      </c>
      <c r="C24" s="10"/>
      <c r="D24" s="11">
        <v>33</v>
      </c>
      <c r="E24" s="11" t="s">
        <v>32</v>
      </c>
      <c r="F24" s="11">
        <v>1</v>
      </c>
      <c r="G24" s="11" t="s">
        <v>33</v>
      </c>
      <c r="H24" s="11">
        <v>300</v>
      </c>
      <c r="I24" s="36">
        <f t="shared" si="2"/>
        <v>9900</v>
      </c>
      <c r="J24" s="11"/>
      <c r="K24" s="11"/>
      <c r="L24" s="11"/>
      <c r="M24" s="11"/>
      <c r="N24" s="11"/>
      <c r="O24" s="36">
        <v>931</v>
      </c>
      <c r="P24" s="37" t="s">
        <v>42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="1" customFormat="1" ht="14.25" spans="1:16377">
      <c r="A25" s="19"/>
      <c r="B25" s="16"/>
      <c r="C25" s="10"/>
      <c r="D25" s="11"/>
      <c r="E25" s="11"/>
      <c r="F25" s="11"/>
      <c r="G25" s="11"/>
      <c r="H25" s="11"/>
      <c r="I25" s="36"/>
      <c r="J25" s="11"/>
      <c r="K25" s="11"/>
      <c r="L25" s="11"/>
      <c r="M25" s="11"/>
      <c r="N25" s="11"/>
      <c r="O25" s="36">
        <v>369</v>
      </c>
      <c r="P25" s="37" t="s">
        <v>43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1" customFormat="1" ht="14.25" spans="1:16377">
      <c r="A26" s="19"/>
      <c r="B26" s="16"/>
      <c r="C26" s="10"/>
      <c r="D26" s="11"/>
      <c r="E26" s="11"/>
      <c r="F26" s="11"/>
      <c r="G26" s="11"/>
      <c r="H26" s="11"/>
      <c r="I26" s="36"/>
      <c r="J26" s="11">
        <v>20</v>
      </c>
      <c r="K26" s="11" t="s">
        <v>44</v>
      </c>
      <c r="L26" s="11">
        <v>1</v>
      </c>
      <c r="M26" s="11" t="s">
        <v>45</v>
      </c>
      <c r="N26" s="11">
        <v>396</v>
      </c>
      <c r="O26" s="36">
        <f>J26*L26*N26</f>
        <v>7920</v>
      </c>
      <c r="P26" s="37" t="s">
        <v>46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1" customFormat="1" ht="14.25" spans="1:16377">
      <c r="A27" s="19"/>
      <c r="B27" s="16"/>
      <c r="C27" s="10"/>
      <c r="D27" s="11"/>
      <c r="E27" s="11"/>
      <c r="F27" s="11"/>
      <c r="G27" s="11"/>
      <c r="H27" s="11"/>
      <c r="I27" s="36"/>
      <c r="J27" s="11">
        <v>1</v>
      </c>
      <c r="K27" s="11" t="s">
        <v>34</v>
      </c>
      <c r="L27" s="11">
        <v>1</v>
      </c>
      <c r="M27" s="11" t="s">
        <v>45</v>
      </c>
      <c r="N27" s="11">
        <v>80</v>
      </c>
      <c r="O27" s="36">
        <v>80</v>
      </c>
      <c r="P27" s="37" t="s">
        <v>47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="1" customFormat="1" ht="14.25" spans="1:16377">
      <c r="A28" s="19"/>
      <c r="B28" s="16"/>
      <c r="C28" s="10"/>
      <c r="D28" s="11"/>
      <c r="E28" s="11"/>
      <c r="F28" s="11"/>
      <c r="G28" s="11"/>
      <c r="H28" s="11"/>
      <c r="I28" s="36"/>
      <c r="J28" s="11">
        <v>10</v>
      </c>
      <c r="K28" s="11" t="s">
        <v>48</v>
      </c>
      <c r="L28" s="11">
        <v>1</v>
      </c>
      <c r="M28" s="11" t="s">
        <v>33</v>
      </c>
      <c r="N28" s="11">
        <v>288</v>
      </c>
      <c r="O28" s="36">
        <f>J28*L28*N28</f>
        <v>2880</v>
      </c>
      <c r="P28" s="38" t="s">
        <v>49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1" customFormat="1" ht="14.25" spans="1:16377">
      <c r="A29" s="19"/>
      <c r="B29" s="16"/>
      <c r="C29" s="10"/>
      <c r="D29" s="11"/>
      <c r="E29" s="11"/>
      <c r="F29" s="11"/>
      <c r="G29" s="11"/>
      <c r="H29" s="11"/>
      <c r="I29" s="36"/>
      <c r="J29" s="11">
        <v>1</v>
      </c>
      <c r="K29" s="11" t="s">
        <v>50</v>
      </c>
      <c r="L29" s="11">
        <v>1</v>
      </c>
      <c r="M29" s="11" t="s">
        <v>34</v>
      </c>
      <c r="N29" s="11">
        <v>800</v>
      </c>
      <c r="O29" s="36">
        <f>J29*L29*N29</f>
        <v>800</v>
      </c>
      <c r="P29" s="37" t="s">
        <v>51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1" customFormat="1" ht="14.25" spans="1:16377">
      <c r="A30" s="19"/>
      <c r="B30" s="16"/>
      <c r="C30" s="10"/>
      <c r="D30" s="11"/>
      <c r="E30" s="11"/>
      <c r="F30" s="11"/>
      <c r="G30" s="11"/>
      <c r="H30" s="11"/>
      <c r="I30" s="36"/>
      <c r="J30" s="11">
        <v>2</v>
      </c>
      <c r="K30" s="11" t="s">
        <v>48</v>
      </c>
      <c r="L30" s="11">
        <v>1</v>
      </c>
      <c r="M30" s="11" t="s">
        <v>34</v>
      </c>
      <c r="N30" s="11">
        <v>140</v>
      </c>
      <c r="O30" s="36">
        <f>J30*L30*N30</f>
        <v>280</v>
      </c>
      <c r="P30" s="37" t="s">
        <v>52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="1" customFormat="1" ht="14.25" spans="1:16377">
      <c r="A31" s="6" t="s">
        <v>53</v>
      </c>
      <c r="B31" s="6"/>
      <c r="C31" s="6"/>
      <c r="D31" s="6"/>
      <c r="E31" s="6"/>
      <c r="F31" s="6"/>
      <c r="G31" s="6"/>
      <c r="H31" s="6"/>
      <c r="I31" s="33">
        <f>SUM(I20:I24)</f>
        <v>37800</v>
      </c>
      <c r="J31" s="42"/>
      <c r="K31" s="42"/>
      <c r="L31" s="42"/>
      <c r="M31" s="42"/>
      <c r="N31" s="42"/>
      <c r="O31" s="43">
        <f>SUM(O20:O30)</f>
        <v>34736.448</v>
      </c>
      <c r="P31" s="41">
        <f>I31-O31</f>
        <v>3063.552</v>
      </c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1" customFormat="1" ht="14.25" spans="1:16377">
      <c r="A32" s="20"/>
      <c r="B32" s="6"/>
      <c r="C32" s="6"/>
      <c r="D32" s="6"/>
      <c r="E32" s="6"/>
      <c r="F32" s="6"/>
      <c r="G32" s="6"/>
      <c r="H32" s="6"/>
      <c r="I32" s="33"/>
      <c r="J32" s="34" t="s">
        <v>8</v>
      </c>
      <c r="K32" s="34" t="s">
        <v>9</v>
      </c>
      <c r="L32" s="34" t="s">
        <v>8</v>
      </c>
      <c r="M32" s="34" t="s">
        <v>9</v>
      </c>
      <c r="N32" s="34" t="s">
        <v>10</v>
      </c>
      <c r="O32" s="35" t="s">
        <v>11</v>
      </c>
      <c r="P32" s="4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1" customFormat="1" ht="14.25" spans="1:16377">
      <c r="A33" s="15"/>
      <c r="B33" s="21"/>
      <c r="C33" s="21"/>
      <c r="D33" s="21"/>
      <c r="E33" s="21"/>
      <c r="F33" s="21"/>
      <c r="G33" s="21"/>
      <c r="H33" s="21"/>
      <c r="I33" s="44"/>
      <c r="J33" s="24">
        <v>1</v>
      </c>
      <c r="K33" s="24" t="s">
        <v>54</v>
      </c>
      <c r="L33" s="24">
        <v>1</v>
      </c>
      <c r="M33" s="24" t="s">
        <v>55</v>
      </c>
      <c r="N33" s="11">
        <v>1600</v>
      </c>
      <c r="O33" s="36">
        <f t="shared" ref="O33:O47" si="3">J33*L33*N33</f>
        <v>1600</v>
      </c>
      <c r="P33" s="38" t="s">
        <v>56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</row>
    <row r="34" s="1" customFormat="1" ht="14.25" spans="1:16377">
      <c r="A34" s="22" t="s">
        <v>57</v>
      </c>
      <c r="B34" s="16" t="s">
        <v>58</v>
      </c>
      <c r="C34" s="23" t="s">
        <v>59</v>
      </c>
      <c r="D34" s="24">
        <v>4</v>
      </c>
      <c r="E34" s="24" t="s">
        <v>54</v>
      </c>
      <c r="F34" s="24">
        <v>1</v>
      </c>
      <c r="G34" s="24" t="s">
        <v>55</v>
      </c>
      <c r="H34" s="25">
        <v>1500</v>
      </c>
      <c r="I34" s="36">
        <f t="shared" ref="I34:I36" si="4">D34*F34*H34</f>
        <v>6000</v>
      </c>
      <c r="J34" s="24">
        <v>1</v>
      </c>
      <c r="K34" s="24" t="s">
        <v>54</v>
      </c>
      <c r="L34" s="24">
        <v>1</v>
      </c>
      <c r="M34" s="24" t="s">
        <v>55</v>
      </c>
      <c r="N34" s="25">
        <v>450</v>
      </c>
      <c r="O34" s="36">
        <f t="shared" si="3"/>
        <v>450</v>
      </c>
      <c r="P34" s="38" t="s">
        <v>60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1" customFormat="1" ht="14.25" spans="1:16377">
      <c r="A35" s="22"/>
      <c r="B35" s="16" t="s">
        <v>61</v>
      </c>
      <c r="C35" s="23" t="s">
        <v>59</v>
      </c>
      <c r="D35" s="24">
        <v>4</v>
      </c>
      <c r="E35" s="24" t="s">
        <v>54</v>
      </c>
      <c r="F35" s="24">
        <v>1</v>
      </c>
      <c r="G35" s="24" t="s">
        <v>55</v>
      </c>
      <c r="H35" s="25">
        <v>1500</v>
      </c>
      <c r="I35" s="36">
        <f t="shared" si="4"/>
        <v>6000</v>
      </c>
      <c r="J35" s="24">
        <v>1</v>
      </c>
      <c r="K35" s="24" t="s">
        <v>54</v>
      </c>
      <c r="L35" s="24">
        <v>1</v>
      </c>
      <c r="M35" s="24" t="s">
        <v>55</v>
      </c>
      <c r="N35" s="25">
        <v>400</v>
      </c>
      <c r="O35" s="36">
        <f t="shared" si="3"/>
        <v>400</v>
      </c>
      <c r="P35" s="38" t="s">
        <v>62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s="1" customFormat="1" ht="14.25" spans="1:16377">
      <c r="A36" s="22"/>
      <c r="B36" s="16" t="s">
        <v>63</v>
      </c>
      <c r="C36" s="23" t="s">
        <v>64</v>
      </c>
      <c r="D36" s="24">
        <v>4</v>
      </c>
      <c r="E36" s="24" t="s">
        <v>54</v>
      </c>
      <c r="F36" s="24">
        <v>1</v>
      </c>
      <c r="G36" s="24" t="s">
        <v>55</v>
      </c>
      <c r="H36" s="25">
        <v>1000</v>
      </c>
      <c r="I36" s="36">
        <f t="shared" si="4"/>
        <v>4000</v>
      </c>
      <c r="J36" s="24">
        <v>1</v>
      </c>
      <c r="K36" s="24" t="s">
        <v>54</v>
      </c>
      <c r="L36" s="24">
        <v>1</v>
      </c>
      <c r="M36" s="24" t="s">
        <v>55</v>
      </c>
      <c r="N36" s="25">
        <v>400</v>
      </c>
      <c r="O36" s="36">
        <f t="shared" si="3"/>
        <v>400</v>
      </c>
      <c r="P36" s="38" t="s">
        <v>65</v>
      </c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1" customFormat="1" ht="14.25" spans="1:16377">
      <c r="A37" s="22"/>
      <c r="B37" s="16"/>
      <c r="C37" s="23"/>
      <c r="D37" s="24"/>
      <c r="E37" s="24"/>
      <c r="F37" s="24"/>
      <c r="G37" s="24"/>
      <c r="H37" s="25"/>
      <c r="I37" s="36"/>
      <c r="J37" s="24">
        <v>1</v>
      </c>
      <c r="K37" s="24" t="s">
        <v>54</v>
      </c>
      <c r="L37" s="24">
        <v>1</v>
      </c>
      <c r="M37" s="24" t="s">
        <v>55</v>
      </c>
      <c r="N37" s="25">
        <v>400</v>
      </c>
      <c r="O37" s="36">
        <f t="shared" si="3"/>
        <v>400</v>
      </c>
      <c r="P37" s="38" t="s">
        <v>65</v>
      </c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  <row r="38" s="1" customFormat="1" ht="14.25" spans="1:16377">
      <c r="A38" s="22"/>
      <c r="B38" s="16"/>
      <c r="C38" s="23"/>
      <c r="D38" s="24"/>
      <c r="E38" s="24"/>
      <c r="F38" s="24"/>
      <c r="G38" s="24"/>
      <c r="H38" s="25"/>
      <c r="I38" s="36"/>
      <c r="J38" s="24">
        <v>2</v>
      </c>
      <c r="K38" s="24" t="s">
        <v>54</v>
      </c>
      <c r="L38" s="24">
        <v>1</v>
      </c>
      <c r="M38" s="24" t="s">
        <v>55</v>
      </c>
      <c r="N38" s="25">
        <v>400</v>
      </c>
      <c r="O38" s="36">
        <f t="shared" si="3"/>
        <v>800</v>
      </c>
      <c r="P38" s="38" t="s">
        <v>66</v>
      </c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</row>
    <row r="39" s="1" customFormat="1" ht="14.25" spans="1:16377">
      <c r="A39" s="22"/>
      <c r="B39" s="16"/>
      <c r="C39" s="23"/>
      <c r="D39" s="24"/>
      <c r="E39" s="24"/>
      <c r="F39" s="24"/>
      <c r="G39" s="24"/>
      <c r="H39" s="25"/>
      <c r="I39" s="36"/>
      <c r="J39" s="24">
        <v>2</v>
      </c>
      <c r="K39" s="24" t="s">
        <v>54</v>
      </c>
      <c r="L39" s="24">
        <v>2</v>
      </c>
      <c r="M39" s="24" t="s">
        <v>55</v>
      </c>
      <c r="N39" s="25">
        <v>550</v>
      </c>
      <c r="O39" s="36">
        <f t="shared" si="3"/>
        <v>2200</v>
      </c>
      <c r="P39" s="38" t="s">
        <v>67</v>
      </c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</row>
    <row r="40" s="1" customFormat="1" ht="14.25" spans="1:16377">
      <c r="A40" s="22"/>
      <c r="B40" s="16"/>
      <c r="C40" s="23"/>
      <c r="D40" s="24"/>
      <c r="E40" s="24"/>
      <c r="F40" s="24"/>
      <c r="G40" s="24"/>
      <c r="H40" s="25"/>
      <c r="I40" s="36"/>
      <c r="J40" s="24">
        <v>1</v>
      </c>
      <c r="K40" s="24" t="s">
        <v>54</v>
      </c>
      <c r="L40" s="24">
        <v>1</v>
      </c>
      <c r="M40" s="24" t="s">
        <v>55</v>
      </c>
      <c r="N40" s="25">
        <v>550</v>
      </c>
      <c r="O40" s="36">
        <f t="shared" si="3"/>
        <v>550</v>
      </c>
      <c r="P40" s="38" t="s">
        <v>68</v>
      </c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</row>
    <row r="41" s="1" customFormat="1" ht="14.25" spans="1:16377">
      <c r="A41" s="22"/>
      <c r="B41" s="16"/>
      <c r="C41" s="23"/>
      <c r="D41" s="24"/>
      <c r="E41" s="24"/>
      <c r="F41" s="24"/>
      <c r="G41" s="24"/>
      <c r="H41" s="25"/>
      <c r="I41" s="36"/>
      <c r="J41" s="24">
        <v>1</v>
      </c>
      <c r="K41" s="24" t="s">
        <v>54</v>
      </c>
      <c r="L41" s="24">
        <v>1</v>
      </c>
      <c r="M41" s="24" t="s">
        <v>69</v>
      </c>
      <c r="N41" s="25">
        <v>1500</v>
      </c>
      <c r="O41" s="36">
        <f t="shared" si="3"/>
        <v>1500</v>
      </c>
      <c r="P41" s="38" t="s">
        <v>70</v>
      </c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</row>
    <row r="42" s="1" customFormat="1" ht="14.25" spans="1:16377">
      <c r="A42" s="22"/>
      <c r="B42" s="16"/>
      <c r="C42" s="23"/>
      <c r="D42" s="24"/>
      <c r="E42" s="24"/>
      <c r="F42" s="24"/>
      <c r="G42" s="24"/>
      <c r="H42" s="25"/>
      <c r="I42" s="36"/>
      <c r="J42" s="24">
        <v>2</v>
      </c>
      <c r="K42" s="24" t="s">
        <v>54</v>
      </c>
      <c r="L42" s="24">
        <v>1</v>
      </c>
      <c r="M42" s="24" t="s">
        <v>55</v>
      </c>
      <c r="N42" s="25">
        <v>550</v>
      </c>
      <c r="O42" s="36">
        <f t="shared" si="3"/>
        <v>1100</v>
      </c>
      <c r="P42" s="38" t="s">
        <v>71</v>
      </c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</row>
    <row r="43" s="1" customFormat="1" ht="14.25" spans="1:16377">
      <c r="A43" s="22"/>
      <c r="B43" s="16"/>
      <c r="C43" s="23"/>
      <c r="D43" s="24"/>
      <c r="E43" s="24"/>
      <c r="F43" s="24"/>
      <c r="G43" s="24"/>
      <c r="H43" s="25"/>
      <c r="I43" s="36"/>
      <c r="J43" s="24">
        <v>1</v>
      </c>
      <c r="K43" s="24" t="s">
        <v>54</v>
      </c>
      <c r="L43" s="24">
        <v>1</v>
      </c>
      <c r="M43" s="24" t="s">
        <v>55</v>
      </c>
      <c r="N43" s="25">
        <v>550</v>
      </c>
      <c r="O43" s="36">
        <f t="shared" si="3"/>
        <v>550</v>
      </c>
      <c r="P43" s="38" t="s">
        <v>72</v>
      </c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</row>
    <row r="44" s="1" customFormat="1" ht="14.25" spans="1:16377">
      <c r="A44" s="22"/>
      <c r="B44" s="16"/>
      <c r="C44" s="23"/>
      <c r="D44" s="24"/>
      <c r="E44" s="24"/>
      <c r="F44" s="24"/>
      <c r="G44" s="24"/>
      <c r="H44" s="25"/>
      <c r="I44" s="36"/>
      <c r="J44" s="24">
        <v>1</v>
      </c>
      <c r="K44" s="24" t="s">
        <v>54</v>
      </c>
      <c r="L44" s="24">
        <v>1</v>
      </c>
      <c r="M44" s="24" t="s">
        <v>55</v>
      </c>
      <c r="N44" s="25">
        <v>550</v>
      </c>
      <c r="O44" s="36">
        <f t="shared" si="3"/>
        <v>550</v>
      </c>
      <c r="P44" s="38" t="s">
        <v>73</v>
      </c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</row>
    <row r="45" s="1" customFormat="1" ht="14.25" spans="1:16377">
      <c r="A45" s="22"/>
      <c r="B45" s="16"/>
      <c r="C45" s="23"/>
      <c r="D45" s="24"/>
      <c r="E45" s="24"/>
      <c r="F45" s="24"/>
      <c r="G45" s="24"/>
      <c r="H45" s="25"/>
      <c r="I45" s="36"/>
      <c r="J45" s="24">
        <v>1</v>
      </c>
      <c r="K45" s="24" t="s">
        <v>54</v>
      </c>
      <c r="L45" s="24">
        <v>1</v>
      </c>
      <c r="M45" s="24" t="s">
        <v>55</v>
      </c>
      <c r="N45" s="25">
        <v>400</v>
      </c>
      <c r="O45" s="36">
        <f t="shared" si="3"/>
        <v>400</v>
      </c>
      <c r="P45" s="38" t="s">
        <v>74</v>
      </c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</row>
    <row r="46" s="1" customFormat="1" ht="14.25" spans="1:16377">
      <c r="A46" s="22"/>
      <c r="B46" s="16"/>
      <c r="C46" s="23"/>
      <c r="D46" s="24"/>
      <c r="E46" s="24"/>
      <c r="F46" s="24"/>
      <c r="G46" s="24"/>
      <c r="H46" s="25"/>
      <c r="I46" s="36"/>
      <c r="J46" s="24">
        <v>1</v>
      </c>
      <c r="K46" s="24" t="s">
        <v>54</v>
      </c>
      <c r="L46" s="24">
        <v>1</v>
      </c>
      <c r="M46" s="24" t="s">
        <v>55</v>
      </c>
      <c r="N46" s="25">
        <v>550</v>
      </c>
      <c r="O46" s="36">
        <f t="shared" si="3"/>
        <v>550</v>
      </c>
      <c r="P46" s="38" t="s">
        <v>75</v>
      </c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</row>
    <row r="47" s="1" customFormat="1" ht="14.25" spans="1:16377">
      <c r="A47" s="22"/>
      <c r="B47" s="16"/>
      <c r="C47" s="23"/>
      <c r="D47" s="24"/>
      <c r="E47" s="24"/>
      <c r="F47" s="24"/>
      <c r="G47" s="24"/>
      <c r="H47" s="25"/>
      <c r="I47" s="36"/>
      <c r="J47" s="24">
        <v>1</v>
      </c>
      <c r="K47" s="24" t="s">
        <v>34</v>
      </c>
      <c r="L47" s="24">
        <v>1</v>
      </c>
      <c r="M47" s="24" t="s">
        <v>45</v>
      </c>
      <c r="N47" s="25">
        <v>387.2</v>
      </c>
      <c r="O47" s="36">
        <f t="shared" si="3"/>
        <v>387.2</v>
      </c>
      <c r="P47" s="38" t="s">
        <v>76</v>
      </c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</row>
    <row r="48" s="1" customFormat="1" ht="14.25" spans="1:16377">
      <c r="A48" s="6" t="s">
        <v>77</v>
      </c>
      <c r="B48" s="6"/>
      <c r="C48" s="6"/>
      <c r="D48" s="6"/>
      <c r="E48" s="6"/>
      <c r="F48" s="6"/>
      <c r="G48" s="6"/>
      <c r="H48" s="6"/>
      <c r="I48" s="33">
        <f>SUM(I34:I46)</f>
        <v>16000</v>
      </c>
      <c r="J48" s="45"/>
      <c r="K48" s="45"/>
      <c r="L48" s="45"/>
      <c r="M48" s="45"/>
      <c r="N48" s="45"/>
      <c r="O48" s="43">
        <f>SUM(O33:O47)</f>
        <v>11837.2</v>
      </c>
      <c r="P48" s="41">
        <f>I48-O48</f>
        <v>4162.8</v>
      </c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</row>
    <row r="49" s="1" customFormat="1" ht="14.25" spans="1:16377">
      <c r="A49" s="26" t="s">
        <v>78</v>
      </c>
      <c r="B49" s="27" t="s">
        <v>13</v>
      </c>
      <c r="C49" s="28" t="s">
        <v>79</v>
      </c>
      <c r="D49" s="11">
        <v>1</v>
      </c>
      <c r="E49" s="11" t="s">
        <v>80</v>
      </c>
      <c r="F49" s="11">
        <v>1</v>
      </c>
      <c r="G49" s="11" t="s">
        <v>69</v>
      </c>
      <c r="H49" s="11">
        <v>25000</v>
      </c>
      <c r="I49" s="36">
        <f t="shared" ref="I49:I53" si="5">D49*F49*H49</f>
        <v>25000</v>
      </c>
      <c r="J49" s="11"/>
      <c r="K49" s="11"/>
      <c r="L49" s="11"/>
      <c r="M49" s="11"/>
      <c r="N49" s="11"/>
      <c r="O49" s="36" t="s">
        <v>81</v>
      </c>
      <c r="P49" s="4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</row>
    <row r="50" s="1" customFormat="1" ht="14.25" spans="1:16377">
      <c r="A50" s="6" t="s">
        <v>82</v>
      </c>
      <c r="B50" s="6"/>
      <c r="C50" s="6"/>
      <c r="D50" s="6"/>
      <c r="E50" s="6"/>
      <c r="F50" s="6"/>
      <c r="G50" s="6"/>
      <c r="H50" s="6"/>
      <c r="I50" s="33">
        <f>SUM(I49:I49)</f>
        <v>25000</v>
      </c>
      <c r="J50" s="42"/>
      <c r="K50" s="42"/>
      <c r="L50" s="42"/>
      <c r="M50" s="42"/>
      <c r="N50" s="42"/>
      <c r="O50" s="35">
        <f>SUM(O49:O49)</f>
        <v>0</v>
      </c>
      <c r="P50" s="41">
        <f>I50-O50</f>
        <v>25000</v>
      </c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</row>
    <row r="51" s="1" customFormat="1" ht="14.25" spans="1:16377">
      <c r="A51" s="29" t="s">
        <v>83</v>
      </c>
      <c r="B51" s="30" t="s">
        <v>84</v>
      </c>
      <c r="C51" s="30"/>
      <c r="D51" s="24">
        <v>1</v>
      </c>
      <c r="E51" s="24" t="s">
        <v>32</v>
      </c>
      <c r="F51" s="24">
        <v>7</v>
      </c>
      <c r="G51" s="24" t="s">
        <v>69</v>
      </c>
      <c r="H51" s="25">
        <v>500</v>
      </c>
      <c r="I51" s="36">
        <f t="shared" si="5"/>
        <v>3500</v>
      </c>
      <c r="J51" s="24">
        <v>1</v>
      </c>
      <c r="K51" s="24" t="s">
        <v>32</v>
      </c>
      <c r="L51" s="24">
        <v>1</v>
      </c>
      <c r="M51" s="24" t="s">
        <v>34</v>
      </c>
      <c r="N51" s="25">
        <v>2080</v>
      </c>
      <c r="O51" s="36">
        <f t="shared" ref="O51:O55" si="6">J51*L51*N51</f>
        <v>2080</v>
      </c>
      <c r="P51" s="38" t="s">
        <v>85</v>
      </c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</row>
    <row r="52" s="1" customFormat="1" ht="14.25" spans="1:16377">
      <c r="A52" s="31"/>
      <c r="B52" s="30" t="s">
        <v>86</v>
      </c>
      <c r="C52" s="30"/>
      <c r="D52" s="24">
        <v>1</v>
      </c>
      <c r="E52" s="24" t="s">
        <v>32</v>
      </c>
      <c r="F52" s="24">
        <v>1</v>
      </c>
      <c r="G52" s="24" t="s">
        <v>45</v>
      </c>
      <c r="H52" s="25">
        <v>2500</v>
      </c>
      <c r="I52" s="36">
        <f t="shared" si="5"/>
        <v>2500</v>
      </c>
      <c r="J52" s="24">
        <v>1</v>
      </c>
      <c r="K52" s="24" t="s">
        <v>32</v>
      </c>
      <c r="L52" s="24">
        <v>1</v>
      </c>
      <c r="M52" s="24" t="s">
        <v>45</v>
      </c>
      <c r="N52" s="25">
        <v>2500</v>
      </c>
      <c r="O52" s="36">
        <v>1860</v>
      </c>
      <c r="P52" s="38" t="s">
        <v>87</v>
      </c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</row>
    <row r="53" s="1" customFormat="1" ht="14.25" spans="1:16377">
      <c r="A53" s="31"/>
      <c r="B53" s="30" t="s">
        <v>88</v>
      </c>
      <c r="C53" s="30"/>
      <c r="D53" s="24">
        <v>24</v>
      </c>
      <c r="E53" s="24" t="s">
        <v>32</v>
      </c>
      <c r="F53" s="24">
        <v>1</v>
      </c>
      <c r="G53" s="24" t="s">
        <v>69</v>
      </c>
      <c r="H53" s="25">
        <v>1000</v>
      </c>
      <c r="I53" s="36">
        <f t="shared" si="5"/>
        <v>24000</v>
      </c>
      <c r="J53" s="24">
        <v>1</v>
      </c>
      <c r="K53" s="24" t="s">
        <v>32</v>
      </c>
      <c r="L53" s="24">
        <v>10</v>
      </c>
      <c r="M53" s="24" t="s">
        <v>69</v>
      </c>
      <c r="N53" s="25">
        <v>500</v>
      </c>
      <c r="O53" s="36">
        <f t="shared" si="6"/>
        <v>5000</v>
      </c>
      <c r="P53" s="38" t="s">
        <v>89</v>
      </c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</row>
    <row r="54" s="1" customFormat="1" ht="14.25" spans="1:16377">
      <c r="A54" s="31"/>
      <c r="B54" s="30"/>
      <c r="C54" s="30"/>
      <c r="D54" s="24"/>
      <c r="E54" s="24"/>
      <c r="F54" s="24"/>
      <c r="G54" s="24"/>
      <c r="H54" s="25"/>
      <c r="I54" s="36"/>
      <c r="J54" s="24">
        <v>1</v>
      </c>
      <c r="K54" s="24" t="s">
        <v>34</v>
      </c>
      <c r="L54" s="24">
        <v>1</v>
      </c>
      <c r="M54" s="24" t="s">
        <v>45</v>
      </c>
      <c r="N54" s="25">
        <v>3505</v>
      </c>
      <c r="O54" s="36">
        <f t="shared" si="6"/>
        <v>3505</v>
      </c>
      <c r="P54" s="47" t="s">
        <v>90</v>
      </c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</row>
    <row r="55" s="1" customFormat="1" ht="14.25" spans="1:16377">
      <c r="A55" s="31"/>
      <c r="B55" s="30" t="s">
        <v>91</v>
      </c>
      <c r="C55" s="30"/>
      <c r="D55" s="24">
        <v>10</v>
      </c>
      <c r="E55" s="24" t="s">
        <v>32</v>
      </c>
      <c r="F55" s="24">
        <v>1</v>
      </c>
      <c r="G55" s="24" t="s">
        <v>45</v>
      </c>
      <c r="H55" s="25">
        <v>500</v>
      </c>
      <c r="I55" s="36">
        <f>D55*F55*H55</f>
        <v>5000</v>
      </c>
      <c r="J55" s="24">
        <v>6</v>
      </c>
      <c r="K55" s="24" t="s">
        <v>92</v>
      </c>
      <c r="L55" s="24">
        <v>1</v>
      </c>
      <c r="M55" s="24" t="s">
        <v>45</v>
      </c>
      <c r="N55" s="25">
        <v>278</v>
      </c>
      <c r="O55" s="36">
        <f t="shared" si="6"/>
        <v>1668</v>
      </c>
      <c r="P55" s="38" t="s">
        <v>93</v>
      </c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</row>
    <row r="56" s="1" customFormat="1" ht="14.25" spans="1:16377">
      <c r="A56" s="31"/>
      <c r="B56" s="30"/>
      <c r="C56" s="30"/>
      <c r="D56" s="24"/>
      <c r="E56" s="24"/>
      <c r="F56" s="24"/>
      <c r="G56" s="24"/>
      <c r="H56" s="25"/>
      <c r="I56" s="36"/>
      <c r="J56" s="24"/>
      <c r="K56" s="24"/>
      <c r="L56" s="24"/>
      <c r="M56" s="24"/>
      <c r="N56" s="25"/>
      <c r="O56" s="36">
        <v>6492</v>
      </c>
      <c r="P56" s="47" t="s">
        <v>94</v>
      </c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</row>
    <row r="57" s="1" customFormat="1" ht="14.25" spans="1:16377">
      <c r="A57" s="6" t="s">
        <v>95</v>
      </c>
      <c r="B57" s="6"/>
      <c r="C57" s="6"/>
      <c r="D57" s="6"/>
      <c r="E57" s="6"/>
      <c r="F57" s="6"/>
      <c r="G57" s="6"/>
      <c r="H57" s="6"/>
      <c r="I57" s="33">
        <f>SUM(I51:I55)</f>
        <v>35000</v>
      </c>
      <c r="J57" s="42"/>
      <c r="K57" s="42"/>
      <c r="L57" s="42"/>
      <c r="M57" s="42"/>
      <c r="N57" s="42"/>
      <c r="O57" s="43">
        <f>SUM(O51:O56)</f>
        <v>20605</v>
      </c>
      <c r="P57" s="41">
        <f>I57-O57</f>
        <v>14395</v>
      </c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</row>
    <row r="58" s="1" customFormat="1" ht="14.25" spans="1:16377">
      <c r="A58" s="32" t="s">
        <v>96</v>
      </c>
      <c r="B58" s="32"/>
      <c r="C58" s="32"/>
      <c r="D58" s="32"/>
      <c r="E58" s="32"/>
      <c r="F58" s="32"/>
      <c r="G58" s="32"/>
      <c r="H58" s="32"/>
      <c r="I58" s="48">
        <f>I19+I31+I48+I50+I57</f>
        <v>175800</v>
      </c>
      <c r="J58" s="49" t="s">
        <v>96</v>
      </c>
      <c r="K58" s="50"/>
      <c r="L58" s="50"/>
      <c r="M58" s="50"/>
      <c r="N58" s="51"/>
      <c r="O58" s="48">
        <f>O19+O31+O48+O50+O57</f>
        <v>113938.648</v>
      </c>
      <c r="P58" s="4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</row>
    <row r="59" s="1" customFormat="1" ht="14.25" spans="1:16377">
      <c r="A59" s="32" t="s">
        <v>97</v>
      </c>
      <c r="B59" s="32"/>
      <c r="C59" s="32"/>
      <c r="D59" s="32"/>
      <c r="E59" s="32"/>
      <c r="F59" s="32"/>
      <c r="G59" s="32"/>
      <c r="H59" s="32"/>
      <c r="I59" s="48">
        <f>I58*16%</f>
        <v>28128</v>
      </c>
      <c r="J59" s="49" t="s">
        <v>98</v>
      </c>
      <c r="K59" s="50"/>
      <c r="L59" s="50"/>
      <c r="M59" s="50"/>
      <c r="N59" s="51"/>
      <c r="O59" s="48">
        <f>O58*16%</f>
        <v>18230.18368</v>
      </c>
      <c r="P59" s="4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</row>
    <row r="60" s="1" customFormat="1" ht="14.25" spans="1:16377">
      <c r="A60" s="32" t="s">
        <v>99</v>
      </c>
      <c r="B60" s="32"/>
      <c r="C60" s="32"/>
      <c r="D60" s="32"/>
      <c r="E60" s="32"/>
      <c r="F60" s="32"/>
      <c r="G60" s="32"/>
      <c r="H60" s="32"/>
      <c r="I60" s="48">
        <f>I58+I59</f>
        <v>203928</v>
      </c>
      <c r="J60" s="49" t="s">
        <v>99</v>
      </c>
      <c r="K60" s="50"/>
      <c r="L60" s="50"/>
      <c r="M60" s="50"/>
      <c r="N60" s="51"/>
      <c r="O60" s="48">
        <f>O58+O59</f>
        <v>132168.83168</v>
      </c>
      <c r="P60" s="4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</row>
    <row r="61" s="1" customFormat="1" spans="1:16377">
      <c r="A61" s="2"/>
      <c r="B61" s="2"/>
      <c r="C61" s="2"/>
      <c r="D61" s="2"/>
      <c r="E61" s="2"/>
      <c r="F61" s="2"/>
      <c r="G61" s="2"/>
      <c r="H61" s="3"/>
      <c r="I61" s="52"/>
      <c r="J61" s="2"/>
      <c r="K61" s="2"/>
      <c r="L61" s="2"/>
      <c r="M61" s="2"/>
      <c r="N61" s="3"/>
      <c r="O61" s="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</row>
    <row r="62" s="1" customFormat="1" spans="1:16377">
      <c r="A62" s="2"/>
      <c r="B62" s="2"/>
      <c r="C62" s="2"/>
      <c r="D62" s="2"/>
      <c r="E62" s="2"/>
      <c r="F62" s="2"/>
      <c r="G62" s="2"/>
      <c r="H62" s="3"/>
      <c r="I62" s="4"/>
      <c r="J62" s="2"/>
      <c r="K62" s="2"/>
      <c r="L62" s="2"/>
      <c r="M62" s="2"/>
      <c r="N62" s="3"/>
      <c r="O62" s="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</row>
    <row r="63" s="1" customFormat="1" spans="1:16377">
      <c r="A63" s="2"/>
      <c r="B63" s="2"/>
      <c r="C63" s="2"/>
      <c r="D63" s="2"/>
      <c r="E63" s="2"/>
      <c r="F63" s="2"/>
      <c r="G63" s="2"/>
      <c r="H63" s="3"/>
      <c r="I63" s="4"/>
      <c r="J63" s="2"/>
      <c r="K63" s="2"/>
      <c r="L63" s="2"/>
      <c r="M63" s="2"/>
      <c r="N63" s="3"/>
      <c r="O63" s="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</row>
  </sheetData>
  <mergeCells count="27">
    <mergeCell ref="A1:P1"/>
    <mergeCell ref="D2:G2"/>
    <mergeCell ref="H2:I2"/>
    <mergeCell ref="J2:M2"/>
    <mergeCell ref="N2:O2"/>
    <mergeCell ref="A19:H19"/>
    <mergeCell ref="A31:H31"/>
    <mergeCell ref="A48:H48"/>
    <mergeCell ref="J48:N48"/>
    <mergeCell ref="A50:H50"/>
    <mergeCell ref="A57:H57"/>
    <mergeCell ref="A58:H58"/>
    <mergeCell ref="J58:N58"/>
    <mergeCell ref="A59:H59"/>
    <mergeCell ref="J59:N59"/>
    <mergeCell ref="A60:H60"/>
    <mergeCell ref="J60:N60"/>
    <mergeCell ref="A4:A13"/>
    <mergeCell ref="A20:A24"/>
    <mergeCell ref="A51:A52"/>
    <mergeCell ref="B4:B7"/>
    <mergeCell ref="B8:B15"/>
    <mergeCell ref="C2:C3"/>
    <mergeCell ref="C4:C7"/>
    <mergeCell ref="C8:C15"/>
    <mergeCell ref="P2:P3"/>
    <mergeCell ref="A2:B3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cols>
    <col min="1" max="1" width="9" customWidth="1"/>
  </cols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胡雨涵</cp:lastModifiedBy>
  <dcterms:created xsi:type="dcterms:W3CDTF">2018-04-02T03:24:00Z</dcterms:created>
  <dcterms:modified xsi:type="dcterms:W3CDTF">2018-04-08T11:11:05Z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2052-10.1.0.7223</vt:lpwstr>
  </property>
</Properties>
</file>