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<sst xmlns="http://schemas.openxmlformats.org/spreadsheetml/2006/main" count="125" uniqueCount="104">
  <si>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</si>
  <si>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</si>
  <si>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</si>
  <si>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</si>
  <si>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</si>
  <si>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</si>
  <si>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</si>
  <si>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</si>
  <si>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</si>
  <si>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</si>
  <si>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</si>
  <si>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</si>
  <si>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</si>
  <si>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</si>
  <si>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</si>
  <si>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</si>
  <si>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</si>
  <si>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</si>
  <si>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</si>
  <si>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</si>
  <si>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</si>
  <si>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</si>
  <si>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</si>
  <si>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</si>
  <si>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</si>
  <si>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请客户吃饭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</si>
  <si>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</si>
  <si>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</si>
  <si>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</si>
  <si>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</si>
  <si>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</si>
  <si>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</si>
  <si>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</si>
  <si>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</si>
  <si>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</si>
  <si>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</si>
  <si>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</si>
  <si>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</si>
  <si>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</si>
  <si>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</si>
  <si>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</si>
  <si>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</si>
  <si>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</si>
  <si>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现地采买</t>
  </si>
  <si>
    <t>水+药品</t>
  </si>
  <si>
    <t>快递费（张蓉蓉）</t>
  </si>
  <si>
    <t>淘宝相框等（张蓉蓉）</t>
  </si>
  <si>
    <t>大号相框</t>
  </si>
  <si>
    <t>签到本*3（张蓉蓉）</t>
  </si>
  <si>
    <t>闪送物料</t>
  </si>
  <si>
    <r>
      <t>硬盘</t>
    </r>
    <r>
      <rPr>
        <sz val="10"/>
        <color theme="1"/>
        <rFont val="宋体"/>
        <charset val="134"/>
        <scheme val="minor"/>
      </rPr>
      <t>（给老板考视频、照片）</t>
    </r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</si>
  <si>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</si>
  <si>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</si>
  <si>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</si>
  <si>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</si>
  <si>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</si>
  <si>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</si>
  <si>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</si>
  <si>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</si>
  <si>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</si>
  <si>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</si>
  <si>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</si>
  <si>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</si>
  <si>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</si>
  <si>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</si>
  <si>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</si>
  <si>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</si>
  <si>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</si>
  <si>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</si>
  <si>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</si>
  <si>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</si>
  <si>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</si>
  <si>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</si>
  <si>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</si>
  <si>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</si>
  <si>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</si>
  <si>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</si>
  <si>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</si>
  <si>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</si>
  <si>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</si>
  <si>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</si>
  <si>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</si>
  <si>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</si>
  <si>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</si>
  <si>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家-场地</t>
  </si>
  <si>
    <t>过路费</t>
  </si>
  <si>
    <t>机场-餐厅（客户）</t>
  </si>
  <si>
    <t>马洁家-场地</t>
  </si>
  <si>
    <t>贺彤阳家-场地</t>
  </si>
  <si>
    <t>住宿费</t>
  </si>
  <si>
    <t>当时当地</t>
  </si>
  <si>
    <t>餐费</t>
  </si>
  <si>
    <t>杨苗苗 王凤雨</t>
  </si>
  <si>
    <t>马洁 魏海晨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</si>
  <si>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</si>
  <si>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</si>
  <si>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</si>
  <si>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</si>
  <si>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</si>
  <si>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</si>
  <si>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</si>
  <si>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</si>
  <si>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</si>
  <si>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4.13-14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</si>
</sst>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24" borderId="23" applyNumberFormat="0" applyAlignment="0" applyProtection="0">
      <alignment vertical="center"/>
    </xf>
    <xf numFmtId="0" fontId="19" fillId="24" borderId="18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8" workbookViewId="0">
      <selection activeCell="H57" sqref="H57"/>
    </sheetView>
  </sheetViews>
  <sheetFormatPr defaultColWidth="9" defaultRowHeight="21" customHeight="1"/>
  <cols>
    <col min="1" max="1" width="9" style="57"/>
    <col min="2" max="2" width="16.75" customWidth="1"/>
    <col min="3" max="3" width="11.625" style="58"/>
    <col min="5" max="5" width="11.625" customWidth="1"/>
    <col min="6" max="6" width="11.625"/>
    <col min="7" max="7" width="9.2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100"/>
      <c r="J8" s="10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100"/>
      <c r="J9" s="10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100"/>
      <c r="J10" s="10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100"/>
      <c r="J11" s="10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100"/>
      <c r="J12" s="10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103"/>
      <c r="J13" s="10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100"/>
      <c r="J14" s="10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100"/>
      <c r="J15" s="10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103"/>
      <c r="J16" s="10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100"/>
      <c r="J17" s="10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100"/>
      <c r="J18" s="10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100"/>
      <c r="J19" s="10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100"/>
      <c r="J20" s="10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103"/>
      <c r="J21" s="107"/>
    </row>
    <row r="22" customHeight="1" spans="1:10">
      <c r="A22" s="67">
        <v>4</v>
      </c>
      <c r="B22" s="68" t="s">
        <v>24</v>
      </c>
      <c r="C22" s="69">
        <v>3000</v>
      </c>
      <c r="D22" s="70">
        <v>1</v>
      </c>
      <c r="E22" s="69">
        <f t="shared" si="2"/>
        <v>3000</v>
      </c>
      <c r="F22" s="69">
        <v>424</v>
      </c>
      <c r="G22" s="69">
        <v>0</v>
      </c>
      <c r="H22" s="69">
        <f t="shared" si="0"/>
        <v>424</v>
      </c>
      <c r="I22" s="100" t="s">
        <v>25</v>
      </c>
      <c r="J22" s="105" t="s">
        <v>26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100"/>
      <c r="J23" s="106"/>
    </row>
    <row r="24" s="56" customFormat="1" customHeight="1" spans="1:10">
      <c r="A24" s="71"/>
      <c r="B24" s="72" t="s">
        <v>27</v>
      </c>
      <c r="C24" s="73">
        <f>SUM(C22)</f>
        <v>3000</v>
      </c>
      <c r="D24" s="73">
        <f t="shared" ref="D24:E24" si="6">SUM(D22)</f>
        <v>1</v>
      </c>
      <c r="E24" s="73">
        <f t="shared" si="6"/>
        <v>3000</v>
      </c>
      <c r="F24" s="73">
        <f>SUM(F22:F23)</f>
        <v>424</v>
      </c>
      <c r="G24" s="73">
        <f t="shared" ref="G24:H24" si="7">SUM(G22:G23)</f>
        <v>0</v>
      </c>
      <c r="H24" s="73">
        <f t="shared" si="7"/>
        <v>424</v>
      </c>
      <c r="I24" s="103"/>
      <c r="J24" s="107"/>
    </row>
    <row r="25" customHeight="1" spans="1:10">
      <c r="A25" s="74">
        <v>5</v>
      </c>
      <c r="B25" s="75" t="s">
        <v>28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100"/>
      <c r="J25" s="101" t="s">
        <v>29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100"/>
      <c r="J26" s="102"/>
    </row>
    <row r="27" s="56" customFormat="1" customHeight="1" spans="1:10">
      <c r="A27" s="71"/>
      <c r="B27" s="72" t="s">
        <v>30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103"/>
      <c r="J27" s="104"/>
    </row>
    <row r="28" customHeight="1" spans="1:10">
      <c r="A28" s="67">
        <v>6</v>
      </c>
      <c r="B28" s="68" t="s">
        <v>31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100"/>
      <c r="J28" s="101" t="s">
        <v>32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100"/>
      <c r="J29" s="10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100"/>
      <c r="J30" s="10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100"/>
      <c r="J31" s="106"/>
    </row>
    <row r="32" s="56" customFormat="1" customHeight="1" spans="1:10">
      <c r="A32" s="71"/>
      <c r="B32" s="72" t="s">
        <v>33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103"/>
      <c r="J32" s="107"/>
    </row>
    <row r="33" customHeight="1" spans="1:10">
      <c r="A33" s="67">
        <v>7</v>
      </c>
      <c r="B33" s="68" t="s">
        <v>34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100"/>
      <c r="J33" s="10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100"/>
      <c r="J34" s="10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100"/>
      <c r="J35" s="10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100"/>
      <c r="J36" s="109"/>
    </row>
    <row r="37" s="56" customFormat="1" customHeight="1" spans="1:10">
      <c r="A37" s="71"/>
      <c r="B37" s="72" t="s">
        <v>35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103"/>
      <c r="J37" s="110"/>
    </row>
    <row r="38" customHeight="1" spans="1:10">
      <c r="A38" s="67">
        <v>8</v>
      </c>
      <c r="B38" s="68" t="s">
        <v>36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100"/>
      <c r="J38" s="105" t="s">
        <v>37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100"/>
      <c r="J39" s="106"/>
    </row>
    <row r="40" s="56" customFormat="1" customHeight="1" spans="1:10">
      <c r="A40" s="71"/>
      <c r="B40" s="72" t="s">
        <v>38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103"/>
      <c r="J40" s="107"/>
    </row>
    <row r="41" customHeight="1" spans="1:10">
      <c r="A41" s="67">
        <v>9</v>
      </c>
      <c r="B41" s="68" t="s">
        <v>39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100"/>
      <c r="J41" s="101" t="s">
        <v>40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100"/>
      <c r="J42" s="10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100"/>
      <c r="J43" s="102"/>
    </row>
    <row r="44" s="56" customFormat="1" customHeight="1" spans="1:10">
      <c r="A44" s="71"/>
      <c r="B44" s="72" t="s">
        <v>41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103"/>
      <c r="J44" s="104"/>
    </row>
    <row r="45" customHeight="1" spans="1:10">
      <c r="A45" s="80">
        <v>10</v>
      </c>
      <c r="B45" s="81" t="s">
        <v>42</v>
      </c>
      <c r="C45" s="82">
        <v>2000</v>
      </c>
      <c r="D45" s="80">
        <v>1</v>
      </c>
      <c r="E45" s="82">
        <f t="shared" si="2"/>
        <v>2000</v>
      </c>
      <c r="F45" s="69">
        <v>140.3</v>
      </c>
      <c r="G45" s="69">
        <v>0</v>
      </c>
      <c r="H45" s="69">
        <f>F45+G45</f>
        <v>140.3</v>
      </c>
      <c r="I45" s="111" t="s">
        <v>43</v>
      </c>
      <c r="J45" s="108"/>
    </row>
    <row r="46" customHeight="1" spans="1:10">
      <c r="A46" s="83"/>
      <c r="B46" s="84"/>
      <c r="C46" s="85"/>
      <c r="D46" s="83"/>
      <c r="E46" s="85"/>
      <c r="F46" s="69"/>
      <c r="G46" s="69">
        <v>79.8</v>
      </c>
      <c r="H46" s="86">
        <f t="shared" ref="H46:H51" si="19">F46+G46</f>
        <v>79.8</v>
      </c>
      <c r="I46" s="100" t="s">
        <v>44</v>
      </c>
      <c r="J46" s="109"/>
    </row>
    <row r="47" customHeight="1" spans="1:10">
      <c r="A47" s="83"/>
      <c r="B47" s="84"/>
      <c r="C47" s="85"/>
      <c r="D47" s="83"/>
      <c r="E47" s="85"/>
      <c r="F47" s="69">
        <v>184</v>
      </c>
      <c r="G47" s="69">
        <v>0</v>
      </c>
      <c r="H47" s="87">
        <f t="shared" si="19"/>
        <v>184</v>
      </c>
      <c r="I47" s="100" t="s">
        <v>45</v>
      </c>
      <c r="J47" s="109"/>
    </row>
    <row r="48" customHeight="1" spans="1:10">
      <c r="A48" s="83"/>
      <c r="B48" s="84"/>
      <c r="C48" s="85"/>
      <c r="D48" s="83"/>
      <c r="E48" s="85"/>
      <c r="F48" s="69"/>
      <c r="G48" s="69">
        <v>503.1</v>
      </c>
      <c r="H48" s="86">
        <f t="shared" si="19"/>
        <v>503.1</v>
      </c>
      <c r="I48" s="100" t="s">
        <v>46</v>
      </c>
      <c r="J48" s="109"/>
    </row>
    <row r="49" customHeight="1" spans="1:10">
      <c r="A49" s="83"/>
      <c r="B49" s="84"/>
      <c r="C49" s="85"/>
      <c r="D49" s="83"/>
      <c r="E49" s="85"/>
      <c r="F49" s="69">
        <v>415</v>
      </c>
      <c r="G49" s="69">
        <v>0</v>
      </c>
      <c r="H49" s="87">
        <f t="shared" si="19"/>
        <v>415</v>
      </c>
      <c r="I49" s="100" t="s">
        <v>47</v>
      </c>
      <c r="J49" s="109"/>
    </row>
    <row r="50" customHeight="1" spans="1:10">
      <c r="A50" s="83"/>
      <c r="B50" s="84"/>
      <c r="C50" s="85"/>
      <c r="D50" s="83"/>
      <c r="E50" s="85"/>
      <c r="F50" s="69">
        <v>175.4</v>
      </c>
      <c r="G50" s="69">
        <v>0</v>
      </c>
      <c r="H50" s="87">
        <f t="shared" si="19"/>
        <v>175.4</v>
      </c>
      <c r="I50" s="100" t="s">
        <v>48</v>
      </c>
      <c r="J50" s="109"/>
    </row>
    <row r="51" customHeight="1" spans="1:10">
      <c r="A51" s="83"/>
      <c r="B51" s="84"/>
      <c r="C51" s="85"/>
      <c r="D51" s="83"/>
      <c r="E51" s="85"/>
      <c r="F51" s="69">
        <v>36</v>
      </c>
      <c r="G51" s="69">
        <v>0</v>
      </c>
      <c r="H51" s="87">
        <f t="shared" si="19"/>
        <v>36</v>
      </c>
      <c r="I51" s="100" t="s">
        <v>49</v>
      </c>
      <c r="J51" s="109"/>
    </row>
    <row r="52" customFormat="1" customHeight="1" spans="1:10">
      <c r="A52" s="88"/>
      <c r="B52" s="89"/>
      <c r="C52" s="90"/>
      <c r="D52" s="88"/>
      <c r="E52" s="90"/>
      <c r="F52" s="69">
        <v>498.97</v>
      </c>
      <c r="G52" s="69">
        <v>0</v>
      </c>
      <c r="H52" s="87">
        <f>F52+G52</f>
        <v>498.97</v>
      </c>
      <c r="I52" s="112" t="s">
        <v>50</v>
      </c>
      <c r="J52" s="113"/>
    </row>
    <row r="53" s="56" customFormat="1" customHeight="1" spans="1:10">
      <c r="A53" s="71"/>
      <c r="B53" s="72" t="s">
        <v>51</v>
      </c>
      <c r="C53" s="73">
        <f>SUM(C45)</f>
        <v>2000</v>
      </c>
      <c r="D53" s="73">
        <f t="shared" ref="D53:E53" si="20">SUM(D45)</f>
        <v>1</v>
      </c>
      <c r="E53" s="73">
        <f t="shared" si="20"/>
        <v>2000</v>
      </c>
      <c r="F53" s="73">
        <f>SUM(F45:F52)</f>
        <v>1449.67</v>
      </c>
      <c r="G53" s="73">
        <f>SUM(G45:G52)</f>
        <v>582.9</v>
      </c>
      <c r="H53" s="73">
        <f>SUM(H45:H52)</f>
        <v>2032.57</v>
      </c>
      <c r="I53" s="103"/>
      <c r="J53" s="110"/>
    </row>
    <row r="54" customHeight="1" spans="1:10">
      <c r="A54" s="71"/>
      <c r="B54" s="72" t="s">
        <v>52</v>
      </c>
      <c r="C54" s="73">
        <f>SUM(C53,C44,C40,C37,C32,C27,C24,C21,C16,C13)</f>
        <v>5000</v>
      </c>
      <c r="D54" s="73">
        <f t="shared" ref="D54:H54" si="21">SUM(D53,D44,D40,D37,D32,D27,D24,D21,D16,D13)</f>
        <v>2</v>
      </c>
      <c r="E54" s="73">
        <f t="shared" si="21"/>
        <v>5000</v>
      </c>
      <c r="F54" s="73">
        <f>SUM(F53,F44,F40,F37,F32,F27,F24,F21,F16,F13)</f>
        <v>1873.67</v>
      </c>
      <c r="G54" s="73">
        <f>SUM(G53,G44,G40,G37,G32,G27,G24,G21,G16,G13)</f>
        <v>582.9</v>
      </c>
      <c r="H54" s="73">
        <f>SUM(H53,H44,H40,H37,H32,H27,H24,H21,H16,H13)</f>
        <v>2456.57</v>
      </c>
      <c r="I54" s="103"/>
      <c r="J54" s="114"/>
    </row>
    <row r="58" customHeight="1" spans="1:9">
      <c r="A58" s="91" t="s">
        <v>53</v>
      </c>
      <c r="B58" s="92"/>
      <c r="C58" s="93" t="s">
        <v>54</v>
      </c>
      <c r="D58" s="93"/>
      <c r="E58" s="93" t="s">
        <v>55</v>
      </c>
      <c r="F58" s="93"/>
      <c r="G58" s="93" t="s">
        <v>56</v>
      </c>
      <c r="H58" s="93"/>
      <c r="I58" s="115" t="s">
        <v>57</v>
      </c>
    </row>
    <row r="59" customHeight="1" spans="1:9">
      <c r="A59" s="94">
        <f>E54</f>
        <v>5000</v>
      </c>
      <c r="B59" s="95"/>
      <c r="C59" s="95">
        <f>H54</f>
        <v>2456.57</v>
      </c>
      <c r="D59" s="95"/>
      <c r="E59" s="95">
        <f>F54</f>
        <v>1873.67</v>
      </c>
      <c r="F59" s="95"/>
      <c r="G59" s="95">
        <f>G54</f>
        <v>582.9</v>
      </c>
      <c r="H59" s="95"/>
      <c r="I59" s="116">
        <f>A59-C59</f>
        <v>2543.43</v>
      </c>
    </row>
    <row r="61" customHeight="1" spans="1:9">
      <c r="A61" s="96" t="s">
        <v>58</v>
      </c>
      <c r="B61" s="97"/>
      <c r="C61" s="98" t="s">
        <v>59</v>
      </c>
      <c r="D61" s="96"/>
      <c r="E61" s="96" t="s">
        <v>60</v>
      </c>
      <c r="F61" s="96"/>
      <c r="G61" s="96" t="s">
        <v>61</v>
      </c>
      <c r="H61" s="96"/>
      <c r="I61" s="9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opLeftCell="D7" workbookViewId="0">
      <selection activeCell="H15" sqref="H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41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42"/>
    </row>
    <row r="7" ht="20.1" customHeight="1" spans="2:11">
      <c r="B7" s="8"/>
      <c r="C7" s="9"/>
      <c r="D7" s="10" t="s">
        <v>71</v>
      </c>
      <c r="E7" s="10"/>
      <c r="F7" s="11">
        <v>4.15</v>
      </c>
      <c r="G7" s="11"/>
      <c r="H7" s="10" t="s">
        <v>72</v>
      </c>
      <c r="I7" s="43"/>
      <c r="J7" s="11">
        <v>4.22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73</v>
      </c>
      <c r="I8" s="44"/>
      <c r="J8" s="15" t="s">
        <v>74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75</v>
      </c>
      <c r="E10" s="19" t="s">
        <v>76</v>
      </c>
      <c r="F10" s="20"/>
      <c r="G10" s="21" t="s">
        <v>77</v>
      </c>
      <c r="H10" s="20" t="s">
        <v>78</v>
      </c>
      <c r="I10" s="19" t="s">
        <v>79</v>
      </c>
      <c r="J10" s="20"/>
      <c r="K10" s="21" t="s">
        <v>80</v>
      </c>
    </row>
    <row r="11" ht="20.1" customHeight="1" spans="2:11">
      <c r="B11" s="22">
        <v>1</v>
      </c>
      <c r="C11" s="23"/>
      <c r="D11" s="24" t="s">
        <v>81</v>
      </c>
      <c r="E11" s="22" t="s">
        <v>82</v>
      </c>
      <c r="F11" s="23"/>
      <c r="G11" s="25">
        <v>0</v>
      </c>
      <c r="H11" s="25">
        <v>0</v>
      </c>
      <c r="I11" s="46"/>
      <c r="J11" s="47"/>
      <c r="K11" s="48"/>
    </row>
    <row r="12" ht="23" customHeight="1" spans="2:11">
      <c r="B12" s="22">
        <v>2</v>
      </c>
      <c r="C12" s="23"/>
      <c r="D12" s="26"/>
      <c r="E12" s="27" t="s">
        <v>83</v>
      </c>
      <c r="F12" s="28"/>
      <c r="G12" s="25">
        <v>42.66</v>
      </c>
      <c r="H12" s="25">
        <v>42.66</v>
      </c>
      <c r="I12" s="46"/>
      <c r="J12" s="47"/>
      <c r="K12" s="48" t="s">
        <v>84</v>
      </c>
    </row>
    <row r="13" ht="23" customHeight="1" spans="2:11">
      <c r="B13" s="22"/>
      <c r="C13" s="23"/>
      <c r="D13" s="26"/>
      <c r="E13" s="29"/>
      <c r="F13" s="30"/>
      <c r="G13" s="25">
        <v>10</v>
      </c>
      <c r="H13" s="25">
        <v>10</v>
      </c>
      <c r="I13" s="46"/>
      <c r="J13" s="47"/>
      <c r="K13" s="48" t="s">
        <v>85</v>
      </c>
    </row>
    <row r="14" ht="23" customHeight="1" spans="2:11">
      <c r="B14" s="22"/>
      <c r="C14" s="23"/>
      <c r="D14" s="26"/>
      <c r="E14" s="29"/>
      <c r="F14" s="30"/>
      <c r="G14" s="25">
        <v>62</v>
      </c>
      <c r="H14" s="25">
        <v>62</v>
      </c>
      <c r="I14" s="46"/>
      <c r="J14" s="47"/>
      <c r="K14" s="48" t="s">
        <v>86</v>
      </c>
    </row>
    <row r="15" ht="23" customHeight="1" spans="2:11">
      <c r="B15" s="22"/>
      <c r="C15" s="23"/>
      <c r="D15" s="26"/>
      <c r="E15" s="29"/>
      <c r="F15" s="30"/>
      <c r="G15" s="25">
        <v>104.26</v>
      </c>
      <c r="H15" s="25">
        <v>104.26</v>
      </c>
      <c r="I15" s="46"/>
      <c r="J15" s="47"/>
      <c r="K15" s="48" t="s">
        <v>87</v>
      </c>
    </row>
    <row r="16" ht="23" customHeight="1" spans="2:11">
      <c r="B16" s="22"/>
      <c r="C16" s="23"/>
      <c r="D16" s="26"/>
      <c r="E16" s="31"/>
      <c r="F16" s="32"/>
      <c r="G16" s="25">
        <v>29</v>
      </c>
      <c r="H16" s="25">
        <v>29</v>
      </c>
      <c r="I16" s="46"/>
      <c r="J16" s="47"/>
      <c r="K16" s="48" t="s">
        <v>88</v>
      </c>
    </row>
    <row r="17" ht="20.1" customHeight="1" spans="2:11">
      <c r="B17" s="22">
        <v>3</v>
      </c>
      <c r="C17" s="23"/>
      <c r="D17" s="26"/>
      <c r="E17" s="22" t="s">
        <v>89</v>
      </c>
      <c r="F17" s="23"/>
      <c r="G17" s="25">
        <v>0</v>
      </c>
      <c r="H17" s="25"/>
      <c r="I17" s="46"/>
      <c r="J17" s="47"/>
      <c r="K17" s="48" t="s">
        <v>90</v>
      </c>
    </row>
    <row r="18" ht="20.1" customHeight="1" spans="2:11">
      <c r="B18" s="22">
        <v>4</v>
      </c>
      <c r="C18" s="23"/>
      <c r="D18" s="26"/>
      <c r="E18" s="27" t="s">
        <v>91</v>
      </c>
      <c r="F18" s="28"/>
      <c r="G18" s="25">
        <v>96</v>
      </c>
      <c r="H18" s="25">
        <v>96</v>
      </c>
      <c r="I18" s="46"/>
      <c r="J18" s="47"/>
      <c r="K18" s="48" t="s">
        <v>92</v>
      </c>
    </row>
    <row r="19" ht="20.1" customHeight="1" spans="2:11">
      <c r="B19" s="22"/>
      <c r="C19" s="23"/>
      <c r="D19" s="26"/>
      <c r="E19" s="31"/>
      <c r="F19" s="32"/>
      <c r="G19" s="25">
        <v>27.28</v>
      </c>
      <c r="H19" s="25"/>
      <c r="I19" s="46"/>
      <c r="J19" s="47">
        <v>27.28</v>
      </c>
      <c r="K19" s="48" t="s">
        <v>93</v>
      </c>
    </row>
    <row r="20" ht="20.1" customHeight="1" spans="2:11">
      <c r="B20" s="22">
        <v>5</v>
      </c>
      <c r="C20" s="23"/>
      <c r="D20" s="24" t="s">
        <v>42</v>
      </c>
      <c r="E20" s="33"/>
      <c r="F20" s="33"/>
      <c r="G20" s="25"/>
      <c r="H20" s="25"/>
      <c r="I20" s="46"/>
      <c r="J20" s="47"/>
      <c r="K20" s="48"/>
    </row>
    <row r="21" ht="20.1" customHeight="1" spans="2:11">
      <c r="B21" s="22">
        <v>6</v>
      </c>
      <c r="C21" s="23"/>
      <c r="D21" s="26"/>
      <c r="E21" s="33"/>
      <c r="F21" s="33"/>
      <c r="G21" s="25">
        <v>0</v>
      </c>
      <c r="H21" s="25"/>
      <c r="I21" s="46"/>
      <c r="J21" s="47"/>
      <c r="K21" s="48"/>
    </row>
    <row r="22" ht="20.1" customHeight="1" spans="2:11">
      <c r="B22" s="22">
        <v>7</v>
      </c>
      <c r="C22" s="23"/>
      <c r="D22" s="34"/>
      <c r="E22" s="33"/>
      <c r="F22" s="33"/>
      <c r="G22" s="25">
        <v>0</v>
      </c>
      <c r="H22" s="25"/>
      <c r="I22" s="46"/>
      <c r="J22" s="47"/>
      <c r="K22" s="48"/>
    </row>
    <row r="23" ht="20.1" customHeight="1" spans="2:11">
      <c r="B23" s="19" t="s">
        <v>52</v>
      </c>
      <c r="C23" s="35"/>
      <c r="D23" s="35"/>
      <c r="E23" s="35"/>
      <c r="F23" s="20"/>
      <c r="G23" s="36">
        <f>SUM(G11:G22)</f>
        <v>371.2</v>
      </c>
      <c r="H23" s="36">
        <f>SUM(H11:H22)</f>
        <v>343.92</v>
      </c>
      <c r="I23" s="49">
        <f>SUM(I11:J22)</f>
        <v>27.28</v>
      </c>
      <c r="J23" s="50"/>
      <c r="K23" s="51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2"/>
      <c r="K24" s="16"/>
    </row>
    <row r="25" ht="20.1" customHeight="1" spans="2:11">
      <c r="B25" s="21" t="s">
        <v>78</v>
      </c>
      <c r="C25" s="21"/>
      <c r="D25" s="21"/>
      <c r="E25" s="21"/>
      <c r="F25" s="21"/>
      <c r="G25" s="21" t="s">
        <v>94</v>
      </c>
      <c r="H25" s="21"/>
      <c r="I25" s="21"/>
      <c r="J25" s="21"/>
      <c r="K25" s="21" t="s">
        <v>95</v>
      </c>
    </row>
    <row r="26" ht="20.1" customHeight="1" spans="2:11">
      <c r="B26" s="37">
        <f>H23</f>
        <v>343.92</v>
      </c>
      <c r="C26" s="37"/>
      <c r="D26" s="37"/>
      <c r="E26" s="37"/>
      <c r="F26" s="37"/>
      <c r="G26" s="37">
        <f>I23</f>
        <v>27.28</v>
      </c>
      <c r="H26" s="37"/>
      <c r="I26" s="37"/>
      <c r="J26" s="37"/>
      <c r="K26" s="53">
        <f>SUM(B26:J26)</f>
        <v>371.2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96</v>
      </c>
      <c r="C28" s="16"/>
      <c r="D28" s="16"/>
      <c r="E28" s="16"/>
      <c r="F28" s="16" t="s">
        <v>59</v>
      </c>
      <c r="G28" s="16" t="s">
        <v>97</v>
      </c>
      <c r="H28" s="16"/>
      <c r="I28" s="16"/>
      <c r="J28" s="16" t="s">
        <v>61</v>
      </c>
      <c r="K28" s="16"/>
    </row>
    <row r="31" ht="18.75" spans="1:11">
      <c r="A31" s="2" t="s">
        <v>98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63</v>
      </c>
      <c r="E33" s="6"/>
      <c r="F33" s="7" t="str">
        <f>F5</f>
        <v>王凤雨</v>
      </c>
      <c r="G33" s="7"/>
      <c r="H33" s="6" t="s">
        <v>65</v>
      </c>
      <c r="I33" s="5"/>
      <c r="J33" s="7" t="str">
        <f>J5</f>
        <v>助理</v>
      </c>
      <c r="K33" s="41"/>
    </row>
    <row r="34" ht="20.1" customHeight="1" spans="2:11">
      <c r="B34" s="8"/>
      <c r="C34" s="9"/>
      <c r="D34" s="10" t="s">
        <v>67</v>
      </c>
      <c r="E34" s="10"/>
      <c r="F34" s="11" t="str">
        <f>F6</f>
        <v>北京</v>
      </c>
      <c r="G34" s="11"/>
      <c r="H34" s="10" t="s">
        <v>69</v>
      </c>
      <c r="I34" s="9"/>
      <c r="J34" s="11" t="str">
        <f>J6</f>
        <v>企划活动部</v>
      </c>
      <c r="K34" s="42"/>
    </row>
    <row r="35" ht="20.1" customHeight="1" spans="2:11">
      <c r="B35" s="8"/>
      <c r="C35" s="9"/>
      <c r="D35" s="10" t="s">
        <v>71</v>
      </c>
      <c r="E35" s="10"/>
      <c r="F35" s="11">
        <f>F7</f>
        <v>4.15</v>
      </c>
      <c r="G35" s="11"/>
      <c r="H35" s="10" t="s">
        <v>72</v>
      </c>
      <c r="I35" s="43"/>
      <c r="J35" s="11">
        <f>J7</f>
        <v>4.22</v>
      </c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73</v>
      </c>
      <c r="I36" s="44"/>
      <c r="J36" s="15" t="str">
        <f>J8</f>
        <v>HMZA-190310-QDH683</v>
      </c>
      <c r="K36" s="45"/>
    </row>
    <row r="37" ht="20.1" customHeight="1"/>
    <row r="38" ht="20.1" customHeight="1" spans="2:11">
      <c r="B38" s="33"/>
      <c r="C38" s="33"/>
      <c r="D38" s="38" t="s">
        <v>99</v>
      </c>
      <c r="E38" s="33" t="s">
        <v>100</v>
      </c>
      <c r="F38" s="33"/>
      <c r="G38" s="25" t="s">
        <v>101</v>
      </c>
      <c r="H38" s="25" t="s">
        <v>102</v>
      </c>
      <c r="I38" s="25" t="s">
        <v>52</v>
      </c>
      <c r="J38" s="25"/>
      <c r="K38" s="54" t="s">
        <v>80</v>
      </c>
    </row>
    <row r="39" ht="20.1" customHeight="1" spans="2:11">
      <c r="B39" s="33">
        <v>1</v>
      </c>
      <c r="C39" s="33"/>
      <c r="D39" s="39" t="s">
        <v>68</v>
      </c>
      <c r="E39" s="33" t="s">
        <v>103</v>
      </c>
      <c r="F39" s="33"/>
      <c r="G39" s="25">
        <v>200</v>
      </c>
      <c r="H39" s="25">
        <v>2</v>
      </c>
      <c r="I39" s="46">
        <f>G39*H39</f>
        <v>400</v>
      </c>
      <c r="J39" s="47"/>
      <c r="K39" s="55"/>
    </row>
    <row r="40" ht="20.1" customHeight="1" spans="2:11">
      <c r="B40" s="33">
        <v>2</v>
      </c>
      <c r="C40" s="33"/>
      <c r="D40" s="39"/>
      <c r="E40" s="33">
        <v>4.15</v>
      </c>
      <c r="F40" s="33"/>
      <c r="G40" s="25">
        <v>100</v>
      </c>
      <c r="H40" s="25">
        <v>1</v>
      </c>
      <c r="I40" s="46">
        <f t="shared" ref="I40:I41" si="0">G40*H40</f>
        <v>100</v>
      </c>
      <c r="J40" s="47"/>
      <c r="K40" s="55"/>
    </row>
    <row r="41" ht="20.1" customHeight="1" spans="2:11">
      <c r="B41" s="33">
        <v>3</v>
      </c>
      <c r="C41" s="33"/>
      <c r="D41" s="39"/>
      <c r="E41" s="33"/>
      <c r="F41" s="33"/>
      <c r="G41" s="25">
        <v>0</v>
      </c>
      <c r="H41" s="25">
        <v>0</v>
      </c>
      <c r="I41" s="46">
        <f t="shared" si="0"/>
        <v>0</v>
      </c>
      <c r="J41" s="47"/>
      <c r="K41" s="55"/>
    </row>
    <row r="42" ht="20.1" customHeight="1" spans="2:11">
      <c r="B42" s="19" t="s">
        <v>52</v>
      </c>
      <c r="C42" s="35"/>
      <c r="D42" s="35"/>
      <c r="E42" s="35"/>
      <c r="F42" s="20"/>
      <c r="G42" s="36"/>
      <c r="H42" s="36">
        <f>SUM(H24:H41)</f>
        <v>3</v>
      </c>
      <c r="I42" s="49">
        <f>SUM(I39:J41)</f>
        <v>500</v>
      </c>
      <c r="J42" s="50"/>
      <c r="K42" s="51"/>
    </row>
    <row r="43" ht="20.1" customHeight="1" spans="2:11">
      <c r="B43" s="16" t="s">
        <v>96</v>
      </c>
      <c r="C43" s="16"/>
      <c r="D43" s="16"/>
      <c r="E43" s="16"/>
      <c r="F43" s="16" t="s">
        <v>59</v>
      </c>
      <c r="G43" s="16" t="s">
        <v>97</v>
      </c>
      <c r="H43" s="16"/>
      <c r="I43" s="16"/>
      <c r="J43" s="16" t="s">
        <v>61</v>
      </c>
      <c r="K4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I18:J18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  <mergeCell ref="E12:F16"/>
    <mergeCell ref="E18:F19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2019-05-06T13:09:56Z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