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8_{1B2A2018-DA79-4419-952D-8099BC7E8206}" xr6:coauthVersionLast="47" xr6:coauthVersionMax="47" xr10:uidLastSave="{00000000-0000-0000-0000-000000000000}"/>
  <bookViews>
    <workbookView xWindow="-103" yWindow="-103" windowWidth="16663" windowHeight="8863" activeTab="2" xr2:uid="{C733F973-70A5-4A0E-A3E2-0463AEEB249D}"/>
  </bookViews>
  <sheets>
    <sheet name="专车" sheetId="2" r:id="rId1"/>
    <sheet name="专车1" sheetId="3" r:id="rId2"/>
    <sheet name="豪华车" sheetId="1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3" l="1"/>
  <c r="K20" i="3" s="1"/>
  <c r="K21" i="3" s="1"/>
  <c r="K14" i="3"/>
  <c r="K13" i="3"/>
  <c r="K12" i="3"/>
  <c r="K11" i="3"/>
  <c r="F3" i="2" l="1"/>
  <c r="F2" i="2"/>
  <c r="F4" i="2" s="1"/>
  <c r="F5" i="2" s="1"/>
  <c r="F6" i="2" s="1"/>
  <c r="E6" i="1"/>
  <c r="E5" i="1"/>
  <c r="E7" i="1" s="1"/>
  <c r="E8" i="1" s="1"/>
  <c r="E9" i="1" s="1"/>
  <c r="E4" i="1"/>
  <c r="E3" i="1"/>
  <c r="E2" i="1"/>
  <c r="F7" i="2" l="1"/>
  <c r="F8" i="2" s="1"/>
  <c r="E10" i="1"/>
  <c r="E11" i="1" s="1"/>
</calcChain>
</file>

<file path=xl/sharedStrings.xml><?xml version="1.0" encoding="utf-8"?>
<sst xmlns="http://schemas.openxmlformats.org/spreadsheetml/2006/main" count="130" uniqueCount="92">
  <si>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</si>
  <si>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</si>
  <si>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</si>
  <si>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</si>
  <si>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</si>
  <si>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</si>
  <si>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北京临空皇冠假日酒店</t>
    <phoneticPr fontId="2" type="noConversion"/>
  </si>
  <si>
    <t>会议室</t>
    <phoneticPr fontId="2" type="noConversion"/>
  </si>
  <si>
    <t>12月20-23日</t>
    <phoneticPr fontId="2" type="noConversion"/>
  </si>
  <si>
    <t xml:space="preserve">午餐 </t>
    <phoneticPr fontId="2" type="noConversion"/>
  </si>
  <si>
    <t>每天预计30人</t>
    <phoneticPr fontId="2" type="noConversion"/>
  </si>
  <si>
    <t>汇总</t>
    <phoneticPr fontId="2" type="noConversion"/>
  </si>
  <si>
    <t>成都东航中心</t>
    <phoneticPr fontId="2" type="noConversion"/>
  </si>
  <si>
    <t>12月20-22日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</si>
  <si>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</si>
  <si>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</si>
  <si>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</si>
  <si>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</si>
  <si>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城市</t>
    <phoneticPr fontId="2" type="noConversion"/>
  </si>
  <si>
    <t xml:space="preserve">上海 </t>
    <phoneticPr fontId="2" type="noConversion"/>
  </si>
  <si>
    <t>上海美豪酒店</t>
    <phoneticPr fontId="2" type="noConversion"/>
  </si>
  <si>
    <t>12月2日一场，9号两场，16号两场，23号两场，30号两场</t>
    <phoneticPr fontId="2" type="noConversion"/>
  </si>
  <si>
    <t>用餐</t>
    <phoneticPr fontId="2" type="noConversion"/>
  </si>
  <si>
    <t>2号30人，9号20人，16号20人，23号20人，30号20人</t>
    <phoneticPr fontId="2" type="noConversion"/>
  </si>
  <si>
    <t>Goods and Service Acknowledgement Note</t>
  </si>
  <si>
    <t>华东上海-12月上海专车认证项目预算</t>
    <phoneticPr fontId="7" type="noConversion"/>
  </si>
  <si>
    <t>Cost Entity 
采购方</t>
    <phoneticPr fontId="7" type="noConversion"/>
  </si>
  <si>
    <t>公司Company</t>
    <phoneticPr fontId="7" type="noConversion"/>
  </si>
  <si>
    <t>北京嘀嘀无限科技发展有限公司</t>
    <phoneticPr fontId="10" type="noConversion"/>
  </si>
  <si>
    <t>Vendor
供应商</t>
    <phoneticPr fontId="7" type="noConversion"/>
  </si>
  <si>
    <t>公司 Company</t>
    <phoneticPr fontId="7" type="noConversion"/>
  </si>
  <si>
    <t>康辉集团北京国际会议展览有限公司</t>
    <phoneticPr fontId="2" type="noConversion"/>
  </si>
  <si>
    <t>联络人 Contact</t>
    <phoneticPr fontId="7" type="noConversion"/>
  </si>
  <si>
    <t>杜昆</t>
    <phoneticPr fontId="2" type="noConversion"/>
  </si>
  <si>
    <t>仲岚</t>
    <phoneticPr fontId="2" type="noConversion"/>
  </si>
  <si>
    <t>联系电话 Tel.</t>
    <phoneticPr fontId="7" type="noConversion"/>
  </si>
  <si>
    <t>联系邮箱 E-Mail</t>
    <phoneticPr fontId="7" type="noConversion"/>
  </si>
  <si>
    <t>dukun@didiglobal.com</t>
    <phoneticPr fontId="2" type="noConversion"/>
  </si>
  <si>
    <t>zhonglan@cct.cn</t>
    <phoneticPr fontId="2" type="noConversion"/>
  </si>
  <si>
    <t>联系地址 Add.</t>
    <phoneticPr fontId="7" type="noConversion"/>
  </si>
  <si>
    <t>上海市静安区灵石路718号宁汇广场A6</t>
    <phoneticPr fontId="2" type="noConversion"/>
  </si>
  <si>
    <t>北京市朝阳区农展馆南路13号瑞辰国际中心15层</t>
    <phoneticPr fontId="2" type="noConversion"/>
  </si>
  <si>
    <t xml:space="preserve">项目 
Service </t>
    <phoneticPr fontId="7" type="noConversion"/>
  </si>
  <si>
    <t>华东上海-12月上海专车认证项目预算</t>
    <phoneticPr fontId="2" type="noConversion"/>
  </si>
  <si>
    <t>预计开始执行日期
Delivery Date</t>
    <phoneticPr fontId="7" type="noConversion"/>
  </si>
  <si>
    <t>2021年12月1日起</t>
    <phoneticPr fontId="2" type="noConversion"/>
  </si>
  <si>
    <t>No</t>
  </si>
  <si>
    <t>类别</t>
    <phoneticPr fontId="7" type="noConversion"/>
  </si>
  <si>
    <t>Description</t>
  </si>
  <si>
    <t>品牌</t>
  </si>
  <si>
    <t>Quality</t>
    <phoneticPr fontId="7" type="noConversion"/>
  </si>
  <si>
    <t>Dimensions</t>
    <phoneticPr fontId="7" type="noConversion"/>
  </si>
  <si>
    <t>Unit</t>
  </si>
  <si>
    <t>Amount</t>
    <phoneticPr fontId="7" type="noConversion"/>
  </si>
  <si>
    <t>Unit price</t>
  </si>
  <si>
    <t>Days</t>
    <phoneticPr fontId="7" type="noConversion"/>
  </si>
  <si>
    <t xml:space="preserve">Net Price </t>
    <phoneticPr fontId="7" type="noConversion"/>
  </si>
  <si>
    <t>图片</t>
    <phoneticPr fontId="2" type="noConversion"/>
  </si>
  <si>
    <t>序号</t>
  </si>
  <si>
    <t>产品名称/服务描述</t>
    <phoneticPr fontId="7" type="noConversion"/>
  </si>
  <si>
    <t>型号</t>
    <phoneticPr fontId="2" type="noConversion"/>
  </si>
  <si>
    <t>材质</t>
    <phoneticPr fontId="7" type="noConversion"/>
  </si>
  <si>
    <t>尺寸规格</t>
    <phoneticPr fontId="7" type="noConversion"/>
  </si>
  <si>
    <t>单位</t>
  </si>
  <si>
    <t>数量</t>
    <phoneticPr fontId="7" type="noConversion"/>
  </si>
  <si>
    <t>单价（元）</t>
    <phoneticPr fontId="7" type="noConversion"/>
  </si>
  <si>
    <t>天数</t>
    <phoneticPr fontId="7" type="noConversion"/>
  </si>
  <si>
    <t>总计（元）</t>
    <phoneticPr fontId="7" type="noConversion"/>
  </si>
  <si>
    <t>（如有）</t>
    <phoneticPr fontId="2" type="noConversion"/>
  </si>
  <si>
    <t>场地租赁</t>
  </si>
  <si>
    <t>司机培训场地租赁</t>
  </si>
  <si>
    <t>美豪酒店</t>
    <phoneticPr fontId="2" type="noConversion"/>
  </si>
  <si>
    <t>场地</t>
  </si>
  <si>
    <t>120平</t>
    <phoneticPr fontId="2" type="noConversion"/>
  </si>
  <si>
    <t>天数</t>
  </si>
  <si>
    <t>12月2日一天</t>
    <phoneticPr fontId="2" type="noConversion"/>
  </si>
  <si>
    <t>12月9，22，29日四天</t>
    <phoneticPr fontId="2" type="noConversion"/>
  </si>
  <si>
    <t>12月16日半天</t>
    <phoneticPr fontId="2" type="noConversion"/>
  </si>
  <si>
    <t xml:space="preserve">司机培训用餐 </t>
    <phoneticPr fontId="2" type="noConversion"/>
  </si>
  <si>
    <t>天数</t>
    <phoneticPr fontId="2" type="noConversion"/>
  </si>
  <si>
    <t>2号29人，9号21人，16号14人，22号18人，29号15人</t>
    <phoneticPr fontId="2" type="noConversion"/>
  </si>
  <si>
    <t>物料</t>
    <phoneticPr fontId="2" type="noConversion"/>
  </si>
  <si>
    <t>物料制作</t>
    <phoneticPr fontId="2" type="noConversion"/>
  </si>
  <si>
    <t>用餐*物料制作</t>
    <phoneticPr fontId="2" type="noConversion"/>
  </si>
  <si>
    <t>合计</t>
    <phoneticPr fontId="7" type="noConversion"/>
  </si>
  <si>
    <t>Invoice type 发票类型</t>
    <phoneticPr fontId="7" type="noConversion"/>
  </si>
  <si>
    <t>增值税专用发票</t>
    <phoneticPr fontId="10" type="noConversion"/>
  </si>
  <si>
    <t>Tax rate  税点</t>
    <phoneticPr fontId="7" type="noConversion"/>
  </si>
  <si>
    <t>Tax fee  税费</t>
    <phoneticPr fontId="7" type="noConversion"/>
  </si>
  <si>
    <t xml:space="preserve">Total  含税总计  </t>
    <phoneticPr fontId="7" type="noConversion"/>
  </si>
  <si>
    <t>公司（加盖公章）</t>
    <phoneticPr fontId="7" type="noConversion"/>
  </si>
  <si>
    <t>日期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</si>
</sst>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_-[$€-2]* #,##0.0_-;\-[$€-2]* #,##0.0_-;_-[$€-2]* &quot;-&quot;??_-"/>
    <numFmt numFmtId="178" formatCode="0_);[Red]\(0\)"/>
    <numFmt numFmtId="179" formatCode="\¥#,##0.00_);[Red]\(\¥#,##0.00\)"/>
    <numFmt numFmtId="180" formatCode="0.00_);[Red]\(0.00\)"/>
    <numFmt numFmtId="181" formatCode="&quot;¥&quot;#,##0.00_);[Red]\(&quot;¥&quot;#,##0.00\)"/>
    <numFmt numFmtId="182" formatCode="0_ "/>
  </numFmts>
  <fonts count="18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0"/>
      <color rgb="FFFFFFFF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2"/>
      <charset val="134"/>
    </font>
    <font>
      <u/>
      <sz val="11"/>
      <color theme="10"/>
      <name val="等线"/>
      <family val="3"/>
      <charset val="134"/>
      <scheme val="minor"/>
    </font>
    <font>
      <b/>
      <sz val="9"/>
      <color rgb="FF000000"/>
      <name val="微软雅黑"/>
      <family val="2"/>
      <charset val="134"/>
    </font>
    <font>
      <sz val="9"/>
      <color rgb="FFFFFFFF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8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177" fontId="5" fillId="2" borderId="7" xfId="1" applyNumberFormat="1" applyFont="1" applyFill="1" applyBorder="1" applyAlignment="1">
      <alignment horizontal="center" vertical="center" wrapText="1"/>
    </xf>
    <xf numFmtId="177" fontId="5" fillId="2" borderId="8" xfId="1" applyNumberFormat="1" applyFont="1" applyFill="1" applyBorder="1" applyAlignment="1">
      <alignment horizontal="center" vertical="center" wrapText="1"/>
    </xf>
    <xf numFmtId="177" fontId="5" fillId="2" borderId="9" xfId="1" applyNumberFormat="1" applyFont="1" applyFill="1" applyBorder="1" applyAlignment="1">
      <alignment horizontal="center" vertical="center" wrapText="1"/>
    </xf>
    <xf numFmtId="177" fontId="6" fillId="3" borderId="0" xfId="1" applyNumberFormat="1" applyFont="1" applyFill="1" applyAlignment="1">
      <alignment vertical="center" wrapText="1"/>
    </xf>
    <xf numFmtId="177" fontId="5" fillId="2" borderId="10" xfId="1" applyNumberFormat="1" applyFont="1" applyFill="1" applyBorder="1" applyAlignment="1">
      <alignment horizontal="center" vertical="center" wrapText="1"/>
    </xf>
    <xf numFmtId="177" fontId="5" fillId="2" borderId="11" xfId="1" applyNumberFormat="1" applyFont="1" applyFill="1" applyBorder="1" applyAlignment="1">
      <alignment horizontal="center" vertical="center" wrapText="1"/>
    </xf>
    <xf numFmtId="177" fontId="5" fillId="2" borderId="0" xfId="1" applyNumberFormat="1" applyFont="1" applyFill="1" applyAlignment="1">
      <alignment horizontal="center" vertical="center" wrapText="1"/>
    </xf>
    <xf numFmtId="177" fontId="5" fillId="2" borderId="12" xfId="1" applyNumberFormat="1" applyFont="1" applyFill="1" applyBorder="1" applyAlignment="1">
      <alignment horizontal="center" vertical="center" wrapText="1"/>
    </xf>
    <xf numFmtId="177" fontId="8" fillId="3" borderId="7" xfId="1" applyNumberFormat="1" applyFont="1" applyFill="1" applyBorder="1" applyAlignment="1">
      <alignment horizontal="center" vertical="center" wrapText="1"/>
    </xf>
    <xf numFmtId="177" fontId="8" fillId="3" borderId="8" xfId="1" applyNumberFormat="1" applyFont="1" applyFill="1" applyBorder="1" applyAlignment="1">
      <alignment horizontal="center" vertical="center" wrapText="1"/>
    </xf>
    <xf numFmtId="177" fontId="8" fillId="3" borderId="0" xfId="1" applyNumberFormat="1" applyFont="1" applyFill="1" applyAlignment="1">
      <alignment horizontal="center" vertical="center" wrapText="1"/>
    </xf>
    <xf numFmtId="177" fontId="9" fillId="3" borderId="0" xfId="1" applyNumberFormat="1" applyFont="1" applyFill="1" applyAlignment="1">
      <alignment horizontal="center" vertical="center" wrapText="1"/>
    </xf>
    <xf numFmtId="177" fontId="9" fillId="3" borderId="8" xfId="1" applyNumberFormat="1" applyFont="1" applyFill="1" applyBorder="1" applyAlignment="1">
      <alignment horizontal="center" vertical="center" wrapText="1"/>
    </xf>
    <xf numFmtId="177" fontId="9" fillId="3" borderId="0" xfId="1" applyNumberFormat="1" applyFont="1" applyFill="1" applyAlignment="1">
      <alignment horizontal="center" vertical="center" wrapText="1"/>
    </xf>
    <xf numFmtId="177" fontId="9" fillId="3" borderId="12" xfId="1" applyNumberFormat="1" applyFont="1" applyFill="1" applyBorder="1" applyAlignment="1">
      <alignment horizontal="center" vertical="center" wrapText="1"/>
    </xf>
    <xf numFmtId="177" fontId="8" fillId="3" borderId="13" xfId="1" applyNumberFormat="1" applyFont="1" applyFill="1" applyBorder="1" applyAlignment="1">
      <alignment horizontal="center" vertical="center" wrapText="1"/>
    </xf>
    <xf numFmtId="177" fontId="8" fillId="3" borderId="0" xfId="1" applyNumberFormat="1" applyFont="1" applyFill="1" applyAlignment="1">
      <alignment horizontal="center" vertical="center" wrapText="1"/>
    </xf>
    <xf numFmtId="178" fontId="9" fillId="3" borderId="0" xfId="1" applyNumberFormat="1" applyFont="1" applyFill="1" applyAlignment="1">
      <alignment horizontal="center" vertical="center" wrapText="1"/>
    </xf>
    <xf numFmtId="177" fontId="11" fillId="3" borderId="0" xfId="2" applyNumberFormat="1" applyFill="1" applyBorder="1" applyAlignment="1">
      <alignment horizontal="center" vertical="center" wrapText="1"/>
    </xf>
    <xf numFmtId="177" fontId="8" fillId="3" borderId="10" xfId="1" applyNumberFormat="1" applyFont="1" applyFill="1" applyBorder="1" applyAlignment="1">
      <alignment horizontal="center" vertical="center" wrapText="1"/>
    </xf>
    <xf numFmtId="177" fontId="8" fillId="3" borderId="11" xfId="1" applyNumberFormat="1" applyFont="1" applyFill="1" applyBorder="1" applyAlignment="1">
      <alignment horizontal="center" vertical="center" wrapText="1"/>
    </xf>
    <xf numFmtId="177" fontId="8" fillId="3" borderId="11" xfId="1" applyNumberFormat="1" applyFont="1" applyFill="1" applyBorder="1" applyAlignment="1">
      <alignment horizontal="center" vertical="center" wrapText="1"/>
    </xf>
    <xf numFmtId="177" fontId="8" fillId="3" borderId="11" xfId="1" applyNumberFormat="1" applyFont="1" applyFill="1" applyBorder="1" applyAlignment="1">
      <alignment horizontal="left" vertical="center" wrapText="1"/>
    </xf>
    <xf numFmtId="14" fontId="9" fillId="3" borderId="11" xfId="1" applyNumberFormat="1" applyFont="1" applyFill="1" applyBorder="1" applyAlignment="1">
      <alignment horizontal="center" vertical="center" wrapText="1"/>
    </xf>
    <xf numFmtId="14" fontId="9" fillId="3" borderId="14" xfId="1" applyNumberFormat="1" applyFont="1" applyFill="1" applyBorder="1" applyAlignment="1">
      <alignment horizontal="center" vertical="center" wrapText="1"/>
    </xf>
    <xf numFmtId="177" fontId="12" fillId="4" borderId="2" xfId="1" applyNumberFormat="1" applyFont="1" applyFill="1" applyBorder="1" applyAlignment="1">
      <alignment horizontal="center" vertical="center" wrapText="1"/>
    </xf>
    <xf numFmtId="177" fontId="12" fillId="4" borderId="2" xfId="1" applyNumberFormat="1" applyFont="1" applyFill="1" applyBorder="1" applyAlignment="1">
      <alignment horizontal="center" vertical="center" wrapText="1"/>
    </xf>
    <xf numFmtId="177" fontId="12" fillId="4" borderId="9" xfId="1" applyNumberFormat="1" applyFont="1" applyFill="1" applyBorder="1" applyAlignment="1">
      <alignment horizontal="center" vertical="center" wrapText="1"/>
    </xf>
    <xf numFmtId="177" fontId="12" fillId="4" borderId="9" xfId="1" applyNumberFormat="1" applyFont="1" applyFill="1" applyBorder="1" applyAlignment="1">
      <alignment horizontal="center" vertical="center" wrapText="1"/>
    </xf>
    <xf numFmtId="177" fontId="13" fillId="3" borderId="0" xfId="1" applyNumberFormat="1" applyFont="1" applyFill="1" applyAlignment="1">
      <alignment vertical="center" wrapText="1"/>
    </xf>
    <xf numFmtId="177" fontId="12" fillId="4" borderId="4" xfId="1" applyNumberFormat="1" applyFont="1" applyFill="1" applyBorder="1" applyAlignment="1">
      <alignment horizontal="center" vertical="center" wrapText="1"/>
    </xf>
    <xf numFmtId="177" fontId="12" fillId="4" borderId="4" xfId="1" applyNumberFormat="1" applyFont="1" applyFill="1" applyBorder="1" applyAlignment="1">
      <alignment horizontal="center" vertical="center" wrapText="1"/>
    </xf>
    <xf numFmtId="177" fontId="12" fillId="4" borderId="14" xfId="1" applyNumberFormat="1" applyFont="1" applyFill="1" applyBorder="1" applyAlignment="1">
      <alignment horizontal="center" vertical="center" wrapText="1"/>
    </xf>
    <xf numFmtId="177" fontId="12" fillId="4" borderId="14" xfId="1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177" fontId="14" fillId="3" borderId="1" xfId="1" applyNumberFormat="1" applyFont="1" applyFill="1" applyBorder="1" applyAlignment="1">
      <alignment horizontal="center" vertical="center" wrapText="1"/>
    </xf>
    <xf numFmtId="177" fontId="15" fillId="3" borderId="1" xfId="1" applyNumberFormat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179" fontId="15" fillId="3" borderId="1" xfId="1" applyNumberFormat="1" applyFont="1" applyFill="1" applyBorder="1" applyAlignment="1">
      <alignment horizontal="center" vertical="center"/>
    </xf>
    <xf numFmtId="180" fontId="15" fillId="3" borderId="1" xfId="1" applyNumberFormat="1" applyFont="1" applyFill="1" applyBorder="1" applyAlignment="1">
      <alignment horizontal="center" vertical="center"/>
    </xf>
    <xf numFmtId="177" fontId="15" fillId="3" borderId="0" xfId="1" applyNumberFormat="1" applyFont="1" applyFill="1" applyAlignment="1">
      <alignment vertical="center" wrapText="1"/>
    </xf>
    <xf numFmtId="181" fontId="15" fillId="3" borderId="1" xfId="1" applyNumberFormat="1" applyFont="1" applyFill="1" applyBorder="1" applyAlignment="1">
      <alignment horizontal="left" vertical="center"/>
    </xf>
    <xf numFmtId="0" fontId="15" fillId="3" borderId="1" xfId="1" applyFont="1" applyFill="1" applyBorder="1" applyAlignment="1">
      <alignment vertical="center" wrapText="1"/>
    </xf>
    <xf numFmtId="177" fontId="15" fillId="3" borderId="13" xfId="1" applyNumberFormat="1" applyFont="1" applyFill="1" applyBorder="1" applyAlignment="1">
      <alignment vertical="center" wrapText="1"/>
    </xf>
    <xf numFmtId="177" fontId="14" fillId="3" borderId="0" xfId="1" applyNumberFormat="1" applyFont="1" applyFill="1" applyAlignment="1">
      <alignment vertical="center" wrapText="1"/>
    </xf>
    <xf numFmtId="177" fontId="16" fillId="3" borderId="0" xfId="1" applyNumberFormat="1" applyFont="1" applyFill="1">
      <alignment vertical="center"/>
    </xf>
    <xf numFmtId="177" fontId="12" fillId="3" borderId="10" xfId="1" applyNumberFormat="1" applyFont="1" applyFill="1" applyBorder="1" applyAlignment="1">
      <alignment horizontal="right" vertical="center" wrapText="1"/>
    </xf>
    <xf numFmtId="177" fontId="12" fillId="3" borderId="14" xfId="1" applyNumberFormat="1" applyFont="1" applyFill="1" applyBorder="1" applyAlignment="1">
      <alignment horizontal="right" vertical="center" wrapText="1"/>
    </xf>
    <xf numFmtId="181" fontId="14" fillId="3" borderId="10" xfId="1" applyNumberFormat="1" applyFont="1" applyFill="1" applyBorder="1" applyAlignment="1">
      <alignment horizontal="left" vertical="center" wrapText="1"/>
    </xf>
    <xf numFmtId="181" fontId="14" fillId="3" borderId="11" xfId="1" applyNumberFormat="1" applyFont="1" applyFill="1" applyBorder="1" applyAlignment="1">
      <alignment horizontal="left" vertical="center" wrapText="1"/>
    </xf>
    <xf numFmtId="181" fontId="14" fillId="3" borderId="15" xfId="1" applyNumberFormat="1" applyFont="1" applyFill="1" applyBorder="1" applyAlignment="1">
      <alignment horizontal="left" vertical="center" wrapText="1"/>
    </xf>
    <xf numFmtId="177" fontId="12" fillId="3" borderId="5" xfId="1" applyNumberFormat="1" applyFont="1" applyFill="1" applyBorder="1" applyAlignment="1">
      <alignment horizontal="right" vertical="center" wrapText="1"/>
    </xf>
    <xf numFmtId="177" fontId="12" fillId="3" borderId="15" xfId="1" applyNumberFormat="1" applyFont="1" applyFill="1" applyBorder="1" applyAlignment="1">
      <alignment horizontal="right" vertical="center" wrapText="1"/>
    </xf>
    <xf numFmtId="177" fontId="14" fillId="3" borderId="5" xfId="1" applyNumberFormat="1" applyFont="1" applyFill="1" applyBorder="1" applyAlignment="1">
      <alignment horizontal="left" vertical="center" wrapText="1"/>
    </xf>
    <xf numFmtId="177" fontId="14" fillId="3" borderId="6" xfId="1" applyNumberFormat="1" applyFont="1" applyFill="1" applyBorder="1" applyAlignment="1">
      <alignment horizontal="left" vertical="center" wrapText="1"/>
    </xf>
    <xf numFmtId="177" fontId="14" fillId="3" borderId="15" xfId="1" applyNumberFormat="1" applyFont="1" applyFill="1" applyBorder="1" applyAlignment="1">
      <alignment horizontal="left" vertical="center" wrapText="1"/>
    </xf>
    <xf numFmtId="9" fontId="14" fillId="3" borderId="5" xfId="3" applyFont="1" applyFill="1" applyBorder="1" applyAlignment="1">
      <alignment horizontal="left" vertical="center" wrapText="1"/>
    </xf>
    <xf numFmtId="9" fontId="14" fillId="3" borderId="6" xfId="3" applyFont="1" applyFill="1" applyBorder="1" applyAlignment="1">
      <alignment horizontal="left" vertical="center" wrapText="1"/>
    </xf>
    <xf numFmtId="9" fontId="14" fillId="3" borderId="15" xfId="3" applyFont="1" applyFill="1" applyBorder="1" applyAlignment="1">
      <alignment horizontal="left" vertical="center" wrapText="1"/>
    </xf>
    <xf numFmtId="177" fontId="12" fillId="3" borderId="0" xfId="1" applyNumberFormat="1" applyFont="1" applyFill="1" applyAlignment="1">
      <alignment vertical="center" wrapText="1"/>
    </xf>
    <xf numFmtId="181" fontId="14" fillId="3" borderId="5" xfId="1" applyNumberFormat="1" applyFont="1" applyFill="1" applyBorder="1" applyAlignment="1">
      <alignment horizontal="left" vertical="center" wrapText="1"/>
    </xf>
    <xf numFmtId="181" fontId="14" fillId="3" borderId="6" xfId="1" applyNumberFormat="1" applyFont="1" applyFill="1" applyBorder="1" applyAlignment="1">
      <alignment horizontal="left" vertical="center" wrapText="1"/>
    </xf>
    <xf numFmtId="177" fontId="15" fillId="3" borderId="10" xfId="1" applyNumberFormat="1" applyFont="1" applyFill="1" applyBorder="1" applyAlignment="1">
      <alignment vertical="center" wrapText="1"/>
    </xf>
    <xf numFmtId="177" fontId="15" fillId="3" borderId="11" xfId="1" applyNumberFormat="1" applyFont="1" applyFill="1" applyBorder="1" applyAlignment="1">
      <alignment vertical="center" wrapText="1"/>
    </xf>
    <xf numFmtId="177" fontId="12" fillId="3" borderId="11" xfId="1" applyNumberFormat="1" applyFont="1" applyFill="1" applyBorder="1" applyAlignment="1">
      <alignment vertical="center" wrapText="1"/>
    </xf>
    <xf numFmtId="182" fontId="12" fillId="3" borderId="0" xfId="1" applyNumberFormat="1" applyFont="1" applyFill="1" applyAlignment="1">
      <alignment horizontal="center" vertical="center" wrapText="1"/>
    </xf>
    <xf numFmtId="177" fontId="14" fillId="3" borderId="0" xfId="1" applyNumberFormat="1" applyFont="1" applyFill="1" applyAlignment="1">
      <alignment horizontal="center" vertical="center" wrapText="1"/>
    </xf>
    <xf numFmtId="177" fontId="14" fillId="3" borderId="0" xfId="1" applyNumberFormat="1" applyFont="1" applyFill="1" applyAlignment="1">
      <alignment horizontal="center" vertical="center" wrapText="1"/>
    </xf>
    <xf numFmtId="177" fontId="17" fillId="3" borderId="0" xfId="1" applyNumberFormat="1" applyFont="1" applyFill="1" applyAlignment="1">
      <alignment vertical="center" wrapText="1"/>
    </xf>
  </cellXfs>
  <cellStyles count="4">
    <cellStyle name="百分比 2" xfId="3" xr:uid="{56136302-AA7B-4B89-9B1F-2935C896E215}"/>
    <cellStyle name="常规" xfId="0" builtinId="0"/>
    <cellStyle name="常规 2" xfId="1" xr:uid="{6586BCA2-655B-4F23-966C-6E526B7BD30A}"/>
    <cellStyle name="超链接 2" xfId="2" xr:uid="{65DCA104-1583-4338-8DA5-CA06835E7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170180</xdr:colOff>
      <xdr:row>13</xdr:row>
      <xdr:rowOff>209550</xdr:rowOff>
    </xdr:from>
    <xdr:to>
      <xdr:col>12</xdr:col>
      <xdr:colOff>889000</xdr:colOff>
      <xdr:row>13</xdr:row>
      <xdr:rowOff>209550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C9C9935-A2DB-404D-84AC-C0F74CB7E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7394" y="3072493"/>
          <a:ext cx="7188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170180</xdr:colOff>
      <xdr:row>13</xdr:row>
      <xdr:rowOff>209550</xdr:rowOff>
    </xdr:from>
    <xdr:to>
      <xdr:col>12</xdr:col>
      <xdr:colOff>889000</xdr:colOff>
      <xdr:row>13</xdr:row>
      <xdr:rowOff>209550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C824E9F-2E63-45E6-8B73-C847320B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7394" y="3072493"/>
          <a:ext cx="71882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zhonglan@cct.cn" TargetMode="External"/><Relationship Id="rId1" Type="http://schemas.openxmlformats.org/officeDocument/2006/relationships/hyperlink" Target="mailto:dukun@didiglobal.com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6FB4-5A9E-4A0E-8614-204A3A175E7E}">
  <sheetPr>
    <pageSetUpPr fitToPage="1"/>
  </sheetPr>
  <dimension ref="A1:G8"/>
  <sheetViews>
    <sheetView zoomScaleNormal="100" workbookViewId="0">
      <selection activeCell="D10" sqref="D10"/>
    </sheetView>
  </sheetViews>
  <sheetFormatPr defaultColWidth="8.85546875" defaultRowHeight="14.15" x14ac:dyDescent="0.35"/>
  <cols>
    <col min="2" max="2" width="12.42578125" bestFit="1" customWidth="1"/>
    <col min="3" max="3" width="6.7109375" bestFit="1" customWidth="1"/>
    <col min="4" max="4" width="4.85546875" style="17" bestFit="1" customWidth="1"/>
    <col min="5" max="5" width="5.140625" bestFit="1" customWidth="1"/>
    <col min="6" max="6" width="9.0703125" bestFit="1" customWidth="1"/>
    <col min="7" max="7" width="50.7109375" bestFit="1" customWidth="1"/>
  </cols>
  <sheetData>
    <row r="1" spans="1:7" x14ac:dyDescent="0.35">
      <c r="A1" s="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</row>
    <row r="2" spans="1:7" x14ac:dyDescent="0.35">
      <c r="A2" s="3" t="s">
        <v>19</v>
      </c>
      <c r="B2" s="3" t="s">
        <v>20</v>
      </c>
      <c r="C2" s="2" t="s">
        <v>7</v>
      </c>
      <c r="D2" s="4">
        <v>9</v>
      </c>
      <c r="E2" s="2">
        <v>2900</v>
      </c>
      <c r="F2" s="2">
        <f>D2*E2</f>
        <v>26100</v>
      </c>
      <c r="G2" s="14" t="s">
        <v>21</v>
      </c>
    </row>
    <row r="3" spans="1:7" x14ac:dyDescent="0.35">
      <c r="A3" s="6"/>
      <c r="B3" s="6"/>
      <c r="C3" s="2" t="s">
        <v>22</v>
      </c>
      <c r="D3" s="4">
        <v>110</v>
      </c>
      <c r="E3" s="2">
        <v>50</v>
      </c>
      <c r="F3" s="2">
        <f>D3*E3</f>
        <v>5500</v>
      </c>
      <c r="G3" s="2" t="s">
        <v>23</v>
      </c>
    </row>
    <row r="4" spans="1:7" x14ac:dyDescent="0.35">
      <c r="A4" s="7"/>
      <c r="B4" s="6"/>
      <c r="C4" s="2" t="s">
        <v>11</v>
      </c>
      <c r="D4" s="4"/>
      <c r="E4" s="2"/>
      <c r="F4" s="2">
        <f>F2+F3</f>
        <v>31600</v>
      </c>
      <c r="G4" s="2"/>
    </row>
    <row r="5" spans="1:7" x14ac:dyDescent="0.35">
      <c r="A5" s="9" t="s">
        <v>14</v>
      </c>
      <c r="B5" s="9"/>
      <c r="C5" s="9"/>
      <c r="D5" s="10"/>
      <c r="E5" s="10"/>
      <c r="F5" s="11">
        <f>(F4)*0.08</f>
        <v>2528</v>
      </c>
      <c r="G5" s="2"/>
    </row>
    <row r="6" spans="1:7" x14ac:dyDescent="0.35">
      <c r="A6" s="12" t="s">
        <v>15</v>
      </c>
      <c r="B6" s="13"/>
      <c r="C6" s="13"/>
      <c r="D6" s="10"/>
      <c r="E6" s="15"/>
      <c r="F6" s="11">
        <f>F5+F4</f>
        <v>34128</v>
      </c>
      <c r="G6" s="8"/>
    </row>
    <row r="7" spans="1:7" x14ac:dyDescent="0.35">
      <c r="A7" s="9" t="s">
        <v>16</v>
      </c>
      <c r="B7" s="9"/>
      <c r="C7" s="9"/>
      <c r="D7" s="10"/>
      <c r="E7" s="10"/>
      <c r="F7" s="11">
        <f>F6*0.06</f>
        <v>2047.6799999999998</v>
      </c>
      <c r="G7" s="16"/>
    </row>
    <row r="8" spans="1:7" x14ac:dyDescent="0.35">
      <c r="A8" s="9" t="s">
        <v>17</v>
      </c>
      <c r="B8" s="9"/>
      <c r="C8" s="9"/>
      <c r="D8" s="10"/>
      <c r="E8" s="10"/>
      <c r="F8" s="11">
        <f>F6+F7</f>
        <v>36175.68</v>
      </c>
      <c r="G8" s="16"/>
    </row>
  </sheetData>
  <mergeCells count="6">
    <mergeCell ref="A2:A4"/>
    <mergeCell ref="B2:B4"/>
    <mergeCell ref="A5:C5"/>
    <mergeCell ref="A6:C6"/>
    <mergeCell ref="A7:C7"/>
    <mergeCell ref="A8:C8"/>
  </mergeCells>
  <phoneticPr fontId="2" type="noConversion"/>
  <pageMargins left="0.7" right="0.7" top="0.75" bottom="0.75" header="0.3" footer="0.3"/>
  <pageSetup paperSize="9" scale="9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D315-97F4-4150-9BCD-1C30E30CE036}">
  <sheetPr>
    <tabColor theme="5" tint="0.39997558519241921"/>
  </sheetPr>
  <dimension ref="A1:M25"/>
  <sheetViews>
    <sheetView topLeftCell="A7" zoomScale="70" zoomScaleNormal="70" workbookViewId="0">
      <selection activeCell="G21" sqref="G21"/>
    </sheetView>
  </sheetViews>
  <sheetFormatPr defaultColWidth="9" defaultRowHeight="12.9" x14ac:dyDescent="0.35"/>
  <cols>
    <col min="1" max="1" width="8.5" style="58" customWidth="1"/>
    <col min="2" max="2" width="10" style="58" customWidth="1"/>
    <col min="3" max="3" width="18.35546875" style="58" customWidth="1"/>
    <col min="4" max="4" width="10.35546875" style="58" customWidth="1"/>
    <col min="5" max="5" width="14.35546875" style="58" customWidth="1"/>
    <col min="6" max="6" width="10" style="58" bestFit="1" customWidth="1"/>
    <col min="7" max="7" width="20.5" style="58" customWidth="1"/>
    <col min="8" max="8" width="10" style="58" customWidth="1"/>
    <col min="9" max="9" width="12.5703125" style="58" customWidth="1"/>
    <col min="10" max="10" width="8.5703125" style="86" customWidth="1"/>
    <col min="11" max="12" width="13.5703125" style="86" customWidth="1"/>
    <col min="13" max="13" width="30.5703125" style="58" customWidth="1"/>
    <col min="14" max="16384" width="9" style="58"/>
  </cols>
  <sheetData>
    <row r="1" spans="1:13" s="21" customFormat="1" ht="22.5" customHeight="1" x14ac:dyDescent="0.35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</row>
    <row r="2" spans="1:13" s="21" customFormat="1" ht="22.5" customHeight="1" x14ac:dyDescent="0.35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5"/>
    </row>
    <row r="3" spans="1:13" s="21" customFormat="1" ht="16" customHeight="1" x14ac:dyDescent="0.35">
      <c r="A3" s="26" t="s">
        <v>26</v>
      </c>
      <c r="B3" s="27"/>
      <c r="C3" s="27"/>
      <c r="D3" s="28"/>
      <c r="E3" s="29" t="s">
        <v>27</v>
      </c>
      <c r="F3" s="30" t="s">
        <v>28</v>
      </c>
      <c r="G3" s="30"/>
      <c r="H3" s="27" t="s">
        <v>29</v>
      </c>
      <c r="I3" s="27"/>
      <c r="J3" s="30" t="s">
        <v>30</v>
      </c>
      <c r="K3" s="30"/>
      <c r="L3" s="31" t="s">
        <v>31</v>
      </c>
      <c r="M3" s="32"/>
    </row>
    <row r="4" spans="1:13" s="21" customFormat="1" ht="14.6" x14ac:dyDescent="0.35">
      <c r="A4" s="33"/>
      <c r="B4" s="34"/>
      <c r="C4" s="34"/>
      <c r="D4" s="28"/>
      <c r="E4" s="29" t="s">
        <v>32</v>
      </c>
      <c r="F4" s="31" t="s">
        <v>33</v>
      </c>
      <c r="G4" s="31"/>
      <c r="H4" s="34"/>
      <c r="I4" s="34"/>
      <c r="J4" s="31" t="s">
        <v>32</v>
      </c>
      <c r="K4" s="31"/>
      <c r="L4" s="31" t="s">
        <v>34</v>
      </c>
      <c r="M4" s="32"/>
    </row>
    <row r="5" spans="1:13" s="21" customFormat="1" ht="14.6" x14ac:dyDescent="0.35">
      <c r="A5" s="33"/>
      <c r="B5" s="34"/>
      <c r="C5" s="34"/>
      <c r="D5" s="28"/>
      <c r="E5" s="29" t="s">
        <v>35</v>
      </c>
      <c r="F5" s="35">
        <v>18602174618</v>
      </c>
      <c r="G5" s="35"/>
      <c r="H5" s="34"/>
      <c r="I5" s="34"/>
      <c r="J5" s="31" t="s">
        <v>35</v>
      </c>
      <c r="K5" s="31"/>
      <c r="L5" s="35">
        <v>13910193620</v>
      </c>
      <c r="M5" s="35"/>
    </row>
    <row r="6" spans="1:13" s="21" customFormat="1" ht="14.6" x14ac:dyDescent="0.35">
      <c r="A6" s="33"/>
      <c r="B6" s="34"/>
      <c r="C6" s="34"/>
      <c r="D6" s="28"/>
      <c r="E6" s="29" t="s">
        <v>36</v>
      </c>
      <c r="F6" s="36" t="s">
        <v>37</v>
      </c>
      <c r="G6" s="31"/>
      <c r="H6" s="34"/>
      <c r="I6" s="34"/>
      <c r="J6" s="31" t="s">
        <v>36</v>
      </c>
      <c r="K6" s="31"/>
      <c r="L6" s="36" t="s">
        <v>38</v>
      </c>
      <c r="M6" s="32"/>
    </row>
    <row r="7" spans="1:13" s="21" customFormat="1" ht="14.6" x14ac:dyDescent="0.35">
      <c r="A7" s="33"/>
      <c r="B7" s="34"/>
      <c r="C7" s="34"/>
      <c r="D7" s="28"/>
      <c r="E7" s="29" t="s">
        <v>39</v>
      </c>
      <c r="F7" s="31" t="s">
        <v>40</v>
      </c>
      <c r="G7" s="31"/>
      <c r="H7" s="34"/>
      <c r="I7" s="34"/>
      <c r="J7" s="31" t="s">
        <v>39</v>
      </c>
      <c r="K7" s="31"/>
      <c r="L7" s="31" t="s">
        <v>41</v>
      </c>
      <c r="M7" s="32"/>
    </row>
    <row r="8" spans="1:13" s="21" customFormat="1" ht="32.25" customHeight="1" x14ac:dyDescent="0.35">
      <c r="A8" s="37" t="s">
        <v>42</v>
      </c>
      <c r="B8" s="38"/>
      <c r="C8" s="38"/>
      <c r="D8" s="39"/>
      <c r="E8" s="40" t="s">
        <v>43</v>
      </c>
      <c r="F8" s="40"/>
      <c r="G8" s="40"/>
      <c r="H8" s="38" t="s">
        <v>44</v>
      </c>
      <c r="I8" s="38"/>
      <c r="J8" s="41" t="s">
        <v>45</v>
      </c>
      <c r="K8" s="41"/>
      <c r="L8" s="41"/>
      <c r="M8" s="42"/>
    </row>
    <row r="9" spans="1:13" s="47" customFormat="1" x14ac:dyDescent="0.35">
      <c r="A9" s="43" t="s">
        <v>46</v>
      </c>
      <c r="B9" s="44" t="s">
        <v>47</v>
      </c>
      <c r="C9" s="43" t="s">
        <v>48</v>
      </c>
      <c r="D9" s="43" t="s">
        <v>49</v>
      </c>
      <c r="E9" s="43" t="s">
        <v>50</v>
      </c>
      <c r="F9" s="43" t="s">
        <v>51</v>
      </c>
      <c r="G9" s="43" t="s">
        <v>52</v>
      </c>
      <c r="H9" s="43" t="s">
        <v>53</v>
      </c>
      <c r="I9" s="43" t="s">
        <v>54</v>
      </c>
      <c r="J9" s="43" t="s">
        <v>55</v>
      </c>
      <c r="K9" s="43" t="s">
        <v>56</v>
      </c>
      <c r="L9" s="45" t="s">
        <v>57</v>
      </c>
      <c r="M9" s="46" t="s">
        <v>5</v>
      </c>
    </row>
    <row r="10" spans="1:13" s="47" customFormat="1" x14ac:dyDescent="0.35">
      <c r="A10" s="48" t="s">
        <v>58</v>
      </c>
      <c r="B10" s="49"/>
      <c r="C10" s="48" t="s">
        <v>59</v>
      </c>
      <c r="D10" s="48" t="s">
        <v>60</v>
      </c>
      <c r="E10" s="48" t="s">
        <v>61</v>
      </c>
      <c r="F10" s="48" t="s">
        <v>62</v>
      </c>
      <c r="G10" s="48" t="s">
        <v>63</v>
      </c>
      <c r="H10" s="48" t="s">
        <v>64</v>
      </c>
      <c r="I10" s="48" t="s">
        <v>65</v>
      </c>
      <c r="J10" s="48" t="s">
        <v>66</v>
      </c>
      <c r="K10" s="48" t="s">
        <v>67</v>
      </c>
      <c r="L10" s="50" t="s">
        <v>68</v>
      </c>
      <c r="M10" s="51"/>
    </row>
    <row r="11" spans="1:13" ht="16.5" customHeight="1" x14ac:dyDescent="0.35">
      <c r="A11" s="52">
        <v>1</v>
      </c>
      <c r="B11" s="53" t="s">
        <v>69</v>
      </c>
      <c r="C11" s="54" t="s">
        <v>70</v>
      </c>
      <c r="D11" s="54" t="s">
        <v>71</v>
      </c>
      <c r="E11" s="54" t="s">
        <v>72</v>
      </c>
      <c r="F11" s="54" t="s">
        <v>73</v>
      </c>
      <c r="G11" s="54" t="s">
        <v>74</v>
      </c>
      <c r="H11" s="55">
        <v>1</v>
      </c>
      <c r="I11" s="56">
        <v>3132</v>
      </c>
      <c r="J11" s="57">
        <v>1</v>
      </c>
      <c r="K11" s="56">
        <f>J11*I11</f>
        <v>3132</v>
      </c>
      <c r="L11" s="56"/>
      <c r="M11" s="54" t="s">
        <v>75</v>
      </c>
    </row>
    <row r="12" spans="1:13" ht="16.5" customHeight="1" x14ac:dyDescent="0.35">
      <c r="A12" s="52">
        <v>2</v>
      </c>
      <c r="B12" s="53" t="s">
        <v>69</v>
      </c>
      <c r="C12" s="54" t="s">
        <v>70</v>
      </c>
      <c r="D12" s="54" t="s">
        <v>71</v>
      </c>
      <c r="E12" s="54" t="s">
        <v>72</v>
      </c>
      <c r="F12" s="54" t="s">
        <v>73</v>
      </c>
      <c r="G12" s="54" t="s">
        <v>74</v>
      </c>
      <c r="H12" s="55">
        <v>1</v>
      </c>
      <c r="I12" s="56">
        <v>3132</v>
      </c>
      <c r="J12" s="57">
        <v>3</v>
      </c>
      <c r="K12" s="56">
        <f>J12*I12*H12</f>
        <v>9396</v>
      </c>
      <c r="L12" s="56"/>
      <c r="M12" s="54" t="s">
        <v>76</v>
      </c>
    </row>
    <row r="13" spans="1:13" ht="16.5" customHeight="1" x14ac:dyDescent="0.35">
      <c r="A13" s="52">
        <v>3</v>
      </c>
      <c r="B13" s="53" t="s">
        <v>69</v>
      </c>
      <c r="C13" s="54" t="s">
        <v>70</v>
      </c>
      <c r="D13" s="54" t="s">
        <v>71</v>
      </c>
      <c r="E13" s="54" t="s">
        <v>72</v>
      </c>
      <c r="F13" s="54" t="s">
        <v>73</v>
      </c>
      <c r="G13" s="54" t="s">
        <v>74</v>
      </c>
      <c r="H13" s="55">
        <v>1</v>
      </c>
      <c r="I13" s="56">
        <v>2300</v>
      </c>
      <c r="J13" s="57">
        <v>1</v>
      </c>
      <c r="K13" s="56">
        <f>J13*I13*H13</f>
        <v>2300</v>
      </c>
      <c r="L13" s="56"/>
      <c r="M13" s="54" t="s">
        <v>77</v>
      </c>
    </row>
    <row r="14" spans="1:13" ht="25.75" x14ac:dyDescent="0.35">
      <c r="A14" s="52">
        <v>4</v>
      </c>
      <c r="B14" s="53" t="s">
        <v>22</v>
      </c>
      <c r="C14" s="54" t="s">
        <v>78</v>
      </c>
      <c r="D14" s="54" t="s">
        <v>71</v>
      </c>
      <c r="E14" s="54" t="s">
        <v>72</v>
      </c>
      <c r="F14" s="54" t="s">
        <v>73</v>
      </c>
      <c r="G14" s="54" t="s">
        <v>79</v>
      </c>
      <c r="H14" s="55">
        <v>97</v>
      </c>
      <c r="I14" s="56">
        <v>54</v>
      </c>
      <c r="J14" s="57">
        <v>1</v>
      </c>
      <c r="K14" s="56">
        <f>J14*I14*H14</f>
        <v>5238</v>
      </c>
      <c r="L14" s="59"/>
      <c r="M14" s="60" t="s">
        <v>80</v>
      </c>
    </row>
    <row r="15" spans="1:13" x14ac:dyDescent="0.35">
      <c r="A15" s="52">
        <v>5</v>
      </c>
      <c r="B15" s="53" t="s">
        <v>81</v>
      </c>
      <c r="C15" s="54" t="s">
        <v>82</v>
      </c>
      <c r="D15" s="54"/>
      <c r="E15" s="54"/>
      <c r="F15" s="54"/>
      <c r="G15" s="54"/>
      <c r="H15" s="55"/>
      <c r="I15" s="56"/>
      <c r="J15" s="57"/>
      <c r="K15" s="56">
        <v>5915</v>
      </c>
      <c r="L15" s="59"/>
      <c r="M15" s="60"/>
    </row>
    <row r="16" spans="1:13" x14ac:dyDescent="0.35">
      <c r="A16" s="52">
        <v>6</v>
      </c>
      <c r="B16" s="53" t="s">
        <v>81</v>
      </c>
      <c r="C16" s="54" t="s">
        <v>83</v>
      </c>
      <c r="D16" s="54"/>
      <c r="E16" s="54"/>
      <c r="F16" s="54"/>
      <c r="G16" s="54"/>
      <c r="H16" s="55"/>
      <c r="I16" s="56"/>
      <c r="J16" s="57"/>
      <c r="K16" s="56">
        <v>8147</v>
      </c>
      <c r="L16" s="59"/>
      <c r="M16" s="60"/>
    </row>
    <row r="17" spans="1:13" x14ac:dyDescent="0.35">
      <c r="A17" s="61"/>
      <c r="C17" s="62"/>
      <c r="D17" s="62"/>
      <c r="E17" s="62"/>
      <c r="F17" s="63"/>
      <c r="G17" s="62"/>
      <c r="H17" s="62"/>
      <c r="I17" s="64" t="s">
        <v>84</v>
      </c>
      <c r="J17" s="65"/>
      <c r="K17" s="66">
        <f>SUM(K11:K16)</f>
        <v>34128</v>
      </c>
      <c r="L17" s="67"/>
      <c r="M17" s="68"/>
    </row>
    <row r="18" spans="1:13" x14ac:dyDescent="0.35">
      <c r="A18" s="61"/>
      <c r="C18" s="62"/>
      <c r="D18" s="62"/>
      <c r="E18" s="62"/>
      <c r="F18" s="63"/>
      <c r="G18" s="62"/>
      <c r="H18" s="62"/>
      <c r="I18" s="69" t="s">
        <v>85</v>
      </c>
      <c r="J18" s="70"/>
      <c r="K18" s="71" t="s">
        <v>86</v>
      </c>
      <c r="L18" s="72"/>
      <c r="M18" s="73"/>
    </row>
    <row r="19" spans="1:13" x14ac:dyDescent="0.35">
      <c r="A19" s="61"/>
      <c r="C19" s="62"/>
      <c r="D19" s="62"/>
      <c r="E19" s="62"/>
      <c r="F19" s="62"/>
      <c r="G19" s="62"/>
      <c r="H19" s="62"/>
      <c r="I19" s="69" t="s">
        <v>87</v>
      </c>
      <c r="J19" s="70"/>
      <c r="K19" s="74">
        <v>0.06</v>
      </c>
      <c r="L19" s="75"/>
      <c r="M19" s="76"/>
    </row>
    <row r="20" spans="1:13" x14ac:dyDescent="0.35">
      <c r="A20" s="61"/>
      <c r="E20" s="77"/>
      <c r="F20" s="77"/>
      <c r="G20" s="77"/>
      <c r="H20" s="77"/>
      <c r="I20" s="69" t="s">
        <v>88</v>
      </c>
      <c r="J20" s="70"/>
      <c r="K20" s="78">
        <f>(K17)*K19</f>
        <v>2047.6799999999998</v>
      </c>
      <c r="L20" s="79"/>
      <c r="M20" s="68"/>
    </row>
    <row r="21" spans="1:13" x14ac:dyDescent="0.35">
      <c r="A21" s="80"/>
      <c r="B21" s="81"/>
      <c r="C21" s="81"/>
      <c r="D21" s="81"/>
      <c r="E21" s="82"/>
      <c r="F21" s="82"/>
      <c r="G21" s="82"/>
      <c r="H21" s="82"/>
      <c r="I21" s="69" t="s">
        <v>89</v>
      </c>
      <c r="J21" s="70"/>
      <c r="K21" s="78">
        <f>K20+K17</f>
        <v>36175.68</v>
      </c>
      <c r="L21" s="79"/>
      <c r="M21" s="68"/>
    </row>
    <row r="22" spans="1:13" s="77" customFormat="1" x14ac:dyDescent="0.35">
      <c r="K22" s="83"/>
      <c r="L22" s="83"/>
    </row>
    <row r="23" spans="1:13" s="77" customFormat="1" x14ac:dyDescent="0.35">
      <c r="J23" s="84" t="s">
        <v>90</v>
      </c>
      <c r="K23" s="84"/>
      <c r="L23" s="85"/>
    </row>
    <row r="25" spans="1:13" x14ac:dyDescent="0.35">
      <c r="J25" s="84" t="s">
        <v>91</v>
      </c>
      <c r="K25" s="84"/>
      <c r="L25" s="85"/>
    </row>
  </sheetData>
  <mergeCells count="37">
    <mergeCell ref="J23:K23"/>
    <mergeCell ref="J25:K25"/>
    <mergeCell ref="I19:J19"/>
    <mergeCell ref="K19:M19"/>
    <mergeCell ref="I20:J20"/>
    <mergeCell ref="K20:M20"/>
    <mergeCell ref="I21:J21"/>
    <mergeCell ref="K21:M21"/>
    <mergeCell ref="B9:B10"/>
    <mergeCell ref="M9:M10"/>
    <mergeCell ref="I17:J17"/>
    <mergeCell ref="K17:M17"/>
    <mergeCell ref="I18:J18"/>
    <mergeCell ref="K18:M18"/>
    <mergeCell ref="F7:G7"/>
    <mergeCell ref="J7:K7"/>
    <mergeCell ref="L7:M7"/>
    <mergeCell ref="A8:C8"/>
    <mergeCell ref="E8:G8"/>
    <mergeCell ref="H8:I8"/>
    <mergeCell ref="J8:M8"/>
    <mergeCell ref="F5:G5"/>
    <mergeCell ref="J5:K5"/>
    <mergeCell ref="L5:M5"/>
    <mergeCell ref="F6:G6"/>
    <mergeCell ref="J6:K6"/>
    <mergeCell ref="L6:M6"/>
    <mergeCell ref="A1:M1"/>
    <mergeCell ref="A2:M2"/>
    <mergeCell ref="A3:C7"/>
    <mergeCell ref="F3:G3"/>
    <mergeCell ref="H3:I7"/>
    <mergeCell ref="J3:K3"/>
    <mergeCell ref="L3:M3"/>
    <mergeCell ref="F4:G4"/>
    <mergeCell ref="J4:K4"/>
    <mergeCell ref="L4:M4"/>
  </mergeCells>
  <phoneticPr fontId="2" type="noConversion"/>
  <hyperlinks>
    <hyperlink ref="F6" r:id="rId1" xr:uid="{C2B4C88A-9DAF-4EAE-8D47-4C769C5865F2}"/>
    <hyperlink ref="L6" r:id="rId2" xr:uid="{71243D89-5B57-4AFF-A24F-EA3A5647910E}"/>
  </hyperlinks>
  <pageMargins left="0.69930555555555596" right="0.69930555555555596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FBBF9-21EB-4DCB-8011-017A6613AD27}">
  <dimension ref="A1:F11"/>
  <sheetViews>
    <sheetView tabSelected="1" workbookViewId="0">
      <selection activeCell="G7" sqref="G7"/>
    </sheetView>
  </sheetViews>
  <sheetFormatPr defaultRowHeight="14.15" x14ac:dyDescent="0.35"/>
  <cols>
    <col min="1" max="1" width="18.35546875" bestFit="1" customWidth="1"/>
    <col min="2" max="2" width="8.7109375" customWidth="1"/>
    <col min="5" max="5" width="11.640625" customWidth="1"/>
    <col min="6" max="6" width="29.14062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3" t="s">
        <v>6</v>
      </c>
      <c r="B2" s="2" t="s">
        <v>7</v>
      </c>
      <c r="C2" s="4">
        <v>4</v>
      </c>
      <c r="D2" s="5">
        <v>4000</v>
      </c>
      <c r="E2" s="2">
        <f>C2*D2</f>
        <v>16000</v>
      </c>
      <c r="F2" s="2" t="s">
        <v>8</v>
      </c>
    </row>
    <row r="3" spans="1:6" x14ac:dyDescent="0.35">
      <c r="A3" s="6"/>
      <c r="B3" s="2" t="s">
        <v>9</v>
      </c>
      <c r="C3" s="4">
        <v>120</v>
      </c>
      <c r="D3" s="2">
        <v>68</v>
      </c>
      <c r="E3" s="2">
        <f>C3*D3</f>
        <v>8160</v>
      </c>
      <c r="F3" s="2" t="s">
        <v>10</v>
      </c>
    </row>
    <row r="4" spans="1:6" x14ac:dyDescent="0.35">
      <c r="A4" s="7"/>
      <c r="B4" s="2" t="s">
        <v>11</v>
      </c>
      <c r="C4" s="4"/>
      <c r="D4" s="2"/>
      <c r="E4" s="2">
        <f>E2+E3</f>
        <v>24160</v>
      </c>
      <c r="F4" s="2"/>
    </row>
    <row r="5" spans="1:6" x14ac:dyDescent="0.35">
      <c r="A5" s="3" t="s">
        <v>12</v>
      </c>
      <c r="B5" s="2" t="s">
        <v>7</v>
      </c>
      <c r="C5" s="4">
        <v>4</v>
      </c>
      <c r="D5" s="2">
        <v>4000</v>
      </c>
      <c r="E5" s="2">
        <f>C5*D5</f>
        <v>16000</v>
      </c>
      <c r="F5" s="2" t="s">
        <v>13</v>
      </c>
    </row>
    <row r="6" spans="1:6" x14ac:dyDescent="0.35">
      <c r="A6" s="6"/>
      <c r="B6" s="2" t="s">
        <v>9</v>
      </c>
      <c r="C6" s="4">
        <v>120</v>
      </c>
      <c r="D6" s="2">
        <v>50</v>
      </c>
      <c r="E6" s="2">
        <f>C6*D6</f>
        <v>6000</v>
      </c>
      <c r="F6" s="8" t="s">
        <v>10</v>
      </c>
    </row>
    <row r="7" spans="1:6" x14ac:dyDescent="0.35">
      <c r="A7" s="7"/>
      <c r="B7" s="2" t="s">
        <v>11</v>
      </c>
      <c r="C7" s="4"/>
      <c r="D7" s="2"/>
      <c r="E7" s="2">
        <f>E5+E6</f>
        <v>22000</v>
      </c>
      <c r="F7" s="2"/>
    </row>
    <row r="8" spans="1:6" x14ac:dyDescent="0.35">
      <c r="A8" s="9" t="s">
        <v>14</v>
      </c>
      <c r="B8" s="9"/>
      <c r="C8" s="9"/>
      <c r="D8" s="10"/>
      <c r="E8" s="11">
        <f>(E7+E4)*0.08</f>
        <v>3692.8</v>
      </c>
      <c r="F8" s="2"/>
    </row>
    <row r="9" spans="1:6" x14ac:dyDescent="0.35">
      <c r="A9" s="12" t="s">
        <v>15</v>
      </c>
      <c r="B9" s="13"/>
      <c r="C9" s="13"/>
      <c r="D9" s="10"/>
      <c r="E9" s="11">
        <f>E8+E7+E4</f>
        <v>49852.800000000003</v>
      </c>
      <c r="F9" s="2"/>
    </row>
    <row r="10" spans="1:6" x14ac:dyDescent="0.35">
      <c r="A10" s="9" t="s">
        <v>16</v>
      </c>
      <c r="B10" s="9"/>
      <c r="C10" s="9"/>
      <c r="D10" s="10"/>
      <c r="E10" s="11">
        <f>E9*0.06</f>
        <v>2991.1680000000001</v>
      </c>
      <c r="F10" s="2"/>
    </row>
    <row r="11" spans="1:6" x14ac:dyDescent="0.35">
      <c r="A11" s="9" t="s">
        <v>17</v>
      </c>
      <c r="B11" s="9"/>
      <c r="C11" s="9"/>
      <c r="D11" s="10"/>
      <c r="E11" s="11">
        <f>E9+E10</f>
        <v>52843.968000000001</v>
      </c>
      <c r="F11" s="2"/>
    </row>
  </sheetData>
  <mergeCells count="6">
    <mergeCell ref="A2:A4"/>
    <mergeCell ref="A5:A7"/>
    <mergeCell ref="A8:C8"/>
    <mergeCell ref="A9:C9"/>
    <mergeCell ref="A10:C10"/>
    <mergeCell ref="A11:C1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专车</vt:lpstr>
      <vt:lpstr>专车1</vt:lpstr>
      <vt:lpstr>豪华车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2022-01-04T09:03:16Z</dcterms:created>
  <dcterms:modified xsi:type="dcterms:W3CDTF">2022-01-04T09:05:48Z</dcterms:modified>
</cp:coreProperties>
</file>