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</sheets>
  <calcPr calcId="125725"/>
</workbook>
</file>

<file path=xl/calcChain.xml><?xml version="1.0" encoding="utf-8"?>
<calcChain xmlns="http://schemas.openxmlformats.org/spreadsheetml/2006/main">
  <c r="F34" i="6"/>
  <c r="F35" s="1"/>
  <c r="C38" s="1"/>
  <c r="F30"/>
  <c r="E13" l="1"/>
  <c r="F18"/>
  <c r="D9" s="1"/>
  <c r="F19" l="1"/>
  <c r="F26"/>
  <c r="F22"/>
  <c r="F23" s="1"/>
  <c r="D10" l="1"/>
  <c r="F27"/>
  <c r="D11" s="1"/>
  <c r="F31"/>
  <c r="D12" s="1"/>
  <c r="F38" l="1"/>
  <c r="F39" s="1"/>
  <c r="D14" s="1"/>
  <c r="D15" s="1"/>
</calcChain>
</file>

<file path=xl/sharedStrings.xml><?xml version="1.0" encoding="utf-8"?>
<sst xmlns="http://schemas.openxmlformats.org/spreadsheetml/2006/main" count="84" uniqueCount="53">
  <si>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</si>
  <si>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</si>
  <si>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</si>
  <si>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</si>
  <si>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</si>
  <si>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</si>
  <si>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</si>
  <si>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</si>
  <si>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</si>
  <si>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</si>
  <si>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</si>
  <si>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</si>
  <si>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</si>
  <si>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</si>
  <si>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</si>
  <si>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</si>
  <si>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</si>
  <si>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</si>
  <si>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</si>
  <si>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</si>
  <si>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</si>
  <si>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</si>
  <si>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</si>
  <si>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</si>
  <si>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</si>
  <si>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</si>
  <si>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</si>
  <si>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</si>
  <si>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</si>
  <si>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</si>
  <si>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</si>
  <si>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 tickets
</t>
    </r>
    <r>
      <rPr>
        <sz val="10"/>
        <rFont val="宋体"/>
        <family val="3"/>
        <charset val="134"/>
      </rPr>
      <t>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</t>
    </r>
    <phoneticPr fontId="7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</si>
  <si>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</si>
  <si>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</si>
  <si>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</si>
  <si>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</si>
  <si>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>King size room</t>
    </r>
    <r>
      <rPr>
        <sz val="10"/>
        <rFont val="宋体"/>
        <family val="3"/>
        <charset val="134"/>
      </rPr>
      <t xml:space="preserve">，
</t>
    </r>
    <r>
      <rPr>
        <sz val="10"/>
        <rFont val="BMWTypeCondensedRegular"/>
        <family val="2"/>
      </rPr>
      <t xml:space="preserve">Sheraton Xian North  City  Hotel
</t>
    </r>
    <r>
      <rPr>
        <sz val="10"/>
        <rFont val="宋体"/>
        <family val="3"/>
        <charset val="134"/>
      </rPr>
      <t>大床房</t>
    </r>
    <r>
      <rPr>
        <sz val="10"/>
        <rFont val="BMWTypeCondensedRegular"/>
        <family val="2"/>
      </rPr>
      <t>,</t>
    </r>
    <r>
      <rPr>
        <sz val="10"/>
        <rFont val="宋体"/>
        <family val="3"/>
        <charset val="134"/>
      </rPr>
      <t>西安赛瑞喜来登大酒店</t>
    </r>
    <phoneticPr fontId="22" type="noConversion"/>
  </si>
  <si>
    <t>Agency Address:     Rm1510, Ruichen Int'l Center, No.13 Nongzhanguan South Rd., Chaoyang District, Beijing, China.</t>
    <phoneticPr fontId="7" type="noConversion"/>
  </si>
  <si>
    <r>
      <t xml:space="preserve">Budget(RMB)
</t>
    </r>
    <r>
      <rPr>
        <b/>
        <sz val="10"/>
        <color indexed="9"/>
        <rFont val="宋体"/>
        <family val="3"/>
        <charset val="134"/>
      </rPr>
      <t>预算（人民币）</t>
    </r>
    <phoneticPr fontId="22" type="noConversion"/>
  </si>
  <si>
    <t>Project Date:           2017.8.27-9.1</t>
    <phoneticPr fontId="22" type="noConversion"/>
  </si>
  <si>
    <r>
      <t xml:space="preserve">Airport pick-up and drop off
</t>
    </r>
    <r>
      <rPr>
        <sz val="10"/>
        <rFont val="宋体"/>
        <family val="3"/>
        <charset val="134"/>
      </rPr>
      <t>专家机场接送机</t>
    </r>
    <phoneticPr fontId="7" type="noConversion"/>
  </si>
  <si>
    <r>
      <t>6ppl total 27nights
6</t>
    </r>
    <r>
      <rPr>
        <sz val="10"/>
        <rFont val="宋体"/>
        <family val="3"/>
        <charset val="134"/>
      </rPr>
      <t>人总计</t>
    </r>
    <r>
      <rPr>
        <sz val="10"/>
        <rFont val="BMWTypeCondensedRegular"/>
        <family val="2"/>
      </rPr>
      <t>27</t>
    </r>
    <r>
      <rPr>
        <sz val="10"/>
        <rFont val="宋体"/>
        <family val="3"/>
        <charset val="134"/>
      </rPr>
      <t>房晚</t>
    </r>
    <phoneticPr fontId="7" type="noConversion"/>
  </si>
  <si>
    <r>
      <t>8.31 dinner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31</t>
    </r>
    <r>
      <rPr>
        <sz val="10"/>
        <rFont val="宋体"/>
        <family val="3"/>
        <charset val="134"/>
      </rPr>
      <t>日晚餐</t>
    </r>
    <phoneticPr fontId="22" type="noConversion"/>
  </si>
  <si>
    <r>
      <t>8.27-9.1, airport pick-up , drop off , attached details
8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27</t>
    </r>
    <r>
      <rPr>
        <sz val="10"/>
        <rFont val="宋体"/>
        <family val="3"/>
        <charset val="134"/>
      </rPr>
      <t>日-9.1日接送机，异地家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机场，机场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酒店，</t>
    </r>
    <phoneticPr fontId="7" type="noConversion"/>
  </si>
  <si>
    <r>
      <t xml:space="preserve">G .Service Charge
</t>
    </r>
    <r>
      <rPr>
        <b/>
        <sz val="10"/>
        <color indexed="9"/>
        <rFont val="宋体"/>
        <family val="3"/>
        <charset val="134"/>
      </rPr>
      <t>服务费</t>
    </r>
  </si>
  <si>
    <r>
      <t xml:space="preserve">G. Service Charge
</t>
    </r>
    <r>
      <rPr>
        <b/>
        <sz val="10"/>
        <color indexed="8"/>
        <rFont val="宋体"/>
        <family val="3"/>
        <charset val="134"/>
      </rPr>
      <t>服务费</t>
    </r>
  </si>
  <si>
    <t>E</t>
    <phoneticPr fontId="22" type="noConversion"/>
  </si>
  <si>
    <t>F</t>
    <phoneticPr fontId="22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</si>
  <si>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22" type="noConversion"/>
  </si>
  <si>
    <r>
      <t xml:space="preserve">Service Charge
</t>
    </r>
    <r>
      <rPr>
        <b/>
        <sz val="10"/>
        <color indexed="8"/>
        <rFont val="宋体"/>
        <family val="3"/>
        <charset val="134"/>
      </rPr>
      <t>服务费</t>
    </r>
    <phoneticPr fontId="22" type="noConversion"/>
  </si>
  <si>
    <r>
      <t>Project Name:          BMW</t>
    </r>
    <r>
      <rPr>
        <sz val="12"/>
        <color indexed="8"/>
        <rFont val="宋体"/>
        <family val="3"/>
        <charset val="134"/>
      </rPr>
      <t>电气&amp;底盘专家培训-西安</t>
    </r>
    <phoneticPr fontId="7" type="noConversion"/>
  </si>
  <si>
    <r>
      <t xml:space="preserve">Experts tickets 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taxi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attached details
</t>
    </r>
    <r>
      <rPr>
        <sz val="10"/>
        <rFont val="宋体"/>
        <family val="3"/>
        <charset val="134"/>
      </rPr>
      <t>专家机票</t>
    </r>
    <r>
      <rPr>
        <sz val="10"/>
        <rFont val="宋体"/>
        <family val="3"/>
        <charset val="134"/>
      </rPr>
      <t>以及打车，附具体明细</t>
    </r>
    <phoneticPr fontId="22" type="noConversion"/>
  </si>
  <si>
    <r>
      <rPr>
        <sz val="10"/>
        <color indexed="8"/>
        <rFont val="宋体"/>
        <family val="3"/>
        <charset val="134"/>
      </rPr>
      <t>工作人员</t>
    </r>
    <r>
      <rPr>
        <sz val="10"/>
        <color indexed="8"/>
        <rFont val="BMWTypeCondensedRegular"/>
        <family val="2"/>
      </rPr>
      <t>2</t>
    </r>
    <r>
      <rPr>
        <sz val="10"/>
        <color indexed="8"/>
        <rFont val="宋体"/>
        <family val="3"/>
        <charset val="134"/>
      </rPr>
      <t>位，活动共</t>
    </r>
    <r>
      <rPr>
        <sz val="10"/>
        <color indexed="8"/>
        <rFont val="BMWTypeCondensedRegular"/>
        <family val="2"/>
      </rPr>
      <t>5</t>
    </r>
    <r>
      <rPr>
        <sz val="10"/>
        <color indexed="8"/>
        <rFont val="宋体"/>
        <family val="3"/>
        <charset val="134"/>
      </rPr>
      <t>天</t>
    </r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</si>
</sst>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7" fontId="25" fillId="0" borderId="0">
      <alignment vertical="center"/>
    </xf>
    <xf numFmtId="177" fontId="11" fillId="0" borderId="0">
      <alignment vertical="center"/>
    </xf>
    <xf numFmtId="177" fontId="2" fillId="0" borderId="0">
      <alignment vertical="center"/>
    </xf>
    <xf numFmtId="177" fontId="11" fillId="0" borderId="0">
      <alignment vertical="center"/>
    </xf>
    <xf numFmtId="177" fontId="13" fillId="0" borderId="0">
      <alignment vertical="center"/>
    </xf>
    <xf numFmtId="177" fontId="2" fillId="0" borderId="0">
      <alignment vertical="center"/>
    </xf>
    <xf numFmtId="177" fontId="25" fillId="0" borderId="0">
      <alignment vertical="center"/>
    </xf>
  </cellStyleXfs>
  <cellXfs count="113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0" fontId="8" fillId="5" borderId="5" xfId="9" applyNumberFormat="1" applyFont="1" applyFill="1" applyBorder="1" applyAlignment="1">
      <alignment horizontal="right" vertical="center" wrapText="1"/>
    </xf>
    <xf numFmtId="178" fontId="8" fillId="5" borderId="4" xfId="9" applyNumberFormat="1" applyFont="1" applyFill="1" applyBorder="1" applyAlignment="1">
      <alignment horizontal="right" vertical="center" wrapText="1"/>
    </xf>
    <xf numFmtId="177" fontId="8" fillId="6" borderId="12" xfId="10" applyNumberFormat="1" applyFont="1" applyFill="1" applyBorder="1" applyAlignment="1">
      <alignment vertical="center" wrapText="1"/>
    </xf>
    <xf numFmtId="177" fontId="8" fillId="6" borderId="15" xfId="10" applyNumberFormat="1" applyFont="1" applyFill="1" applyBorder="1" applyAlignment="1">
      <alignment vertical="center" wrapText="1"/>
    </xf>
    <xf numFmtId="49" fontId="8" fillId="6" borderId="19" xfId="10" applyNumberFormat="1" applyFont="1" applyFill="1" applyBorder="1" applyAlignment="1">
      <alignment vertical="center" wrapText="1"/>
    </xf>
    <xf numFmtId="177" fontId="9" fillId="0" borderId="5" xfId="9" applyFont="1" applyFill="1" applyBorder="1" applyAlignment="1" applyProtection="1">
      <alignment horizontal="left" vertical="center" wrapText="1"/>
      <protection locked="0"/>
    </xf>
    <xf numFmtId="178" fontId="9" fillId="0" borderId="4" xfId="9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178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10" applyNumberFormat="1" applyFont="1" applyFill="1" applyBorder="1" applyAlignment="1" applyProtection="1">
      <alignment vertical="center" wrapText="1"/>
      <protection locked="0"/>
    </xf>
    <xf numFmtId="49" fontId="9" fillId="0" borderId="3" xfId="9" applyNumberFormat="1" applyFont="1" applyFill="1" applyBorder="1" applyAlignment="1" applyProtection="1">
      <alignment horizontal="center" vertical="center" wrapText="1"/>
      <protection locked="0"/>
    </xf>
    <xf numFmtId="177" fontId="12" fillId="4" borderId="5" xfId="9" applyFont="1" applyFill="1" applyBorder="1" applyAlignment="1">
      <alignment horizontal="center" vertical="center" wrapText="1"/>
    </xf>
    <xf numFmtId="178" fontId="12" fillId="4" borderId="4" xfId="9" applyNumberFormat="1" applyFont="1" applyFill="1" applyBorder="1" applyAlignment="1">
      <alignment horizontal="center" vertical="center" wrapText="1"/>
    </xf>
    <xf numFmtId="177" fontId="12" fillId="4" borderId="4" xfId="9" applyFont="1" applyFill="1" applyBorder="1" applyAlignment="1">
      <alignment horizontal="center" vertical="center" wrapText="1"/>
    </xf>
    <xf numFmtId="49" fontId="12" fillId="4" borderId="3" xfId="9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20" fillId="6" borderId="18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26" fillId="3" borderId="13" xfId="5" applyNumberFormat="1" applyFont="1" applyFill="1" applyBorder="1" applyAlignment="1" applyProtection="1">
      <alignment horizontal="right" vertical="center" wrapText="1"/>
    </xf>
    <xf numFmtId="40" fontId="26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5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</cellXfs>
  <cellStyles count="15">
    <cellStyle name="Normal 2" xfId="1"/>
    <cellStyle name="Normal 2 2" xfId="11"/>
    <cellStyle name="Normal_Sheet1" xfId="2"/>
    <cellStyle name="Normal_Sheet1 2" xfId="9"/>
    <cellStyle name="常规" xfId="0" builtinId="0"/>
    <cellStyle name="常规 14" xfId="3"/>
    <cellStyle name="常规 14 2" xfId="10"/>
    <cellStyle name="常规 2" xfId="7"/>
    <cellStyle name="常规 2 2" xfId="14"/>
    <cellStyle name="常规 3" xfId="8"/>
    <cellStyle name="常规 3 3" xfId="4"/>
    <cellStyle name="常规 3 3 2" xfId="13"/>
    <cellStyle name="常规 9" xfId="5"/>
    <cellStyle name="常规 9 2" xfId="12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topLeftCell="A16" zoomScale="80" zoomScaleNormal="80" workbookViewId="0">
      <selection activeCell="F22" sqref="F22"/>
    </sheetView>
  </sheetViews>
  <sheetFormatPr defaultColWidth="11" defaultRowHeight="14.25"/>
  <cols>
    <col min="1" max="1" width="18" style="1" customWidth="1"/>
    <col min="2" max="2" width="24.375" style="1" customWidth="1"/>
    <col min="3" max="3" width="16" style="21" customWidth="1"/>
    <col min="4" max="4" width="11.5" style="1" customWidth="1"/>
    <col min="5" max="5" width="11.125" style="1" customWidth="1"/>
    <col min="6" max="6" width="17.5" style="22" customWidth="1"/>
    <col min="7" max="7" width="43" style="1" customWidth="1"/>
    <col min="8" max="16384" width="11" style="1"/>
  </cols>
  <sheetData>
    <row r="1" spans="1:7" ht="20.100000000000001" customHeight="1">
      <c r="A1" s="106" t="s">
        <v>0</v>
      </c>
      <c r="B1" s="107"/>
      <c r="C1" s="107"/>
      <c r="D1" s="107"/>
      <c r="E1" s="107"/>
      <c r="F1" s="107"/>
      <c r="G1" s="108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50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39</v>
      </c>
      <c r="C4" s="47"/>
      <c r="D4" s="45"/>
      <c r="E4" s="48"/>
      <c r="F4" s="47"/>
      <c r="G4" s="49"/>
    </row>
    <row r="5" spans="1:7" ht="20.100000000000001" customHeight="1">
      <c r="A5" s="31"/>
      <c r="B5" s="109" t="s">
        <v>19</v>
      </c>
      <c r="C5" s="109"/>
      <c r="D5" s="109"/>
      <c r="E5" s="109"/>
      <c r="F5" s="109"/>
      <c r="G5" s="50"/>
    </row>
    <row r="6" spans="1:7" ht="20.100000000000001" customHeight="1">
      <c r="A6" s="31"/>
      <c r="B6" s="109" t="s">
        <v>37</v>
      </c>
      <c r="C6" s="110"/>
      <c r="D6" s="110"/>
      <c r="E6" s="110"/>
      <c r="F6" s="110"/>
      <c r="G6" s="111"/>
    </row>
    <row r="7" spans="1:7" ht="20.100000000000001" customHeight="1">
      <c r="A7" s="31"/>
      <c r="B7" s="51" t="s">
        <v>20</v>
      </c>
      <c r="C7" s="47"/>
      <c r="D7" s="52"/>
      <c r="E7" s="52"/>
      <c r="F7" s="53"/>
      <c r="G7" s="50"/>
    </row>
    <row r="8" spans="1:7" ht="32.1" customHeight="1">
      <c r="A8" s="32"/>
      <c r="B8" s="112" t="s">
        <v>6</v>
      </c>
      <c r="C8" s="112"/>
      <c r="D8" s="112" t="s">
        <v>38</v>
      </c>
      <c r="E8" s="112"/>
      <c r="F8" s="38" t="s">
        <v>7</v>
      </c>
      <c r="G8" s="39" t="s">
        <v>8</v>
      </c>
    </row>
    <row r="9" spans="1:7" ht="32.1" customHeight="1">
      <c r="A9" s="33" t="s">
        <v>1</v>
      </c>
      <c r="B9" s="102" t="s">
        <v>22</v>
      </c>
      <c r="C9" s="103"/>
      <c r="D9" s="104">
        <f>F18</f>
        <v>19164.5</v>
      </c>
      <c r="E9" s="105"/>
      <c r="F9" s="40"/>
      <c r="G9" s="41"/>
    </row>
    <row r="10" spans="1:7" ht="32.1" customHeight="1">
      <c r="A10" s="33" t="s">
        <v>2</v>
      </c>
      <c r="B10" s="102" t="s">
        <v>33</v>
      </c>
      <c r="C10" s="103"/>
      <c r="D10" s="104">
        <f>F23</f>
        <v>2077</v>
      </c>
      <c r="E10" s="105"/>
      <c r="F10" s="40"/>
      <c r="G10" s="41"/>
    </row>
    <row r="11" spans="1:7" ht="32.1" customHeight="1">
      <c r="A11" s="33" t="s">
        <v>4</v>
      </c>
      <c r="B11" s="102" t="s">
        <v>28</v>
      </c>
      <c r="C11" s="103"/>
      <c r="D11" s="104">
        <f>F27</f>
        <v>19518.84</v>
      </c>
      <c r="E11" s="105"/>
      <c r="F11" s="40"/>
      <c r="G11" s="41"/>
    </row>
    <row r="12" spans="1:7" ht="32.1" customHeight="1">
      <c r="A12" s="33" t="s">
        <v>5</v>
      </c>
      <c r="B12" s="102" t="s">
        <v>27</v>
      </c>
      <c r="C12" s="103"/>
      <c r="D12" s="104">
        <f>F31</f>
        <v>2560</v>
      </c>
      <c r="E12" s="105"/>
      <c r="F12" s="40"/>
      <c r="G12" s="41"/>
    </row>
    <row r="13" spans="1:7" ht="32.1" customHeight="1">
      <c r="A13" s="33" t="s">
        <v>46</v>
      </c>
      <c r="B13" s="102" t="s">
        <v>49</v>
      </c>
      <c r="C13" s="103"/>
      <c r="D13" s="60"/>
      <c r="E13" s="61">
        <f>F35</f>
        <v>2000</v>
      </c>
      <c r="F13" s="40"/>
      <c r="G13" s="41"/>
    </row>
    <row r="14" spans="1:7" ht="32.1" customHeight="1">
      <c r="A14" s="33" t="s">
        <v>47</v>
      </c>
      <c r="B14" s="84" t="s">
        <v>17</v>
      </c>
      <c r="C14" s="85"/>
      <c r="D14" s="86">
        <f>F39</f>
        <v>2719.2203999999997</v>
      </c>
      <c r="E14" s="87"/>
      <c r="F14" s="40"/>
      <c r="G14" s="41" t="s">
        <v>9</v>
      </c>
    </row>
    <row r="15" spans="1:7" ht="32.1" customHeight="1">
      <c r="A15" s="88" t="s">
        <v>10</v>
      </c>
      <c r="B15" s="89"/>
      <c r="C15" s="89"/>
      <c r="D15" s="90">
        <f>D9+D10+D11+D12+E13+D14</f>
        <v>48039.560399999995</v>
      </c>
      <c r="E15" s="91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21</v>
      </c>
      <c r="B17" s="30" t="s">
        <v>6</v>
      </c>
      <c r="C17" s="8" t="s">
        <v>11</v>
      </c>
      <c r="D17" s="30" t="s">
        <v>12</v>
      </c>
      <c r="E17" s="30" t="s">
        <v>13</v>
      </c>
      <c r="F17" s="8" t="s">
        <v>14</v>
      </c>
      <c r="G17" s="9" t="s">
        <v>8</v>
      </c>
    </row>
    <row r="18" spans="1:7" s="17" customFormat="1" ht="32.1" customHeight="1">
      <c r="A18" s="23">
        <v>1</v>
      </c>
      <c r="B18" s="54" t="s">
        <v>31</v>
      </c>
      <c r="C18" s="55">
        <v>19164.5</v>
      </c>
      <c r="D18" s="56">
        <v>1</v>
      </c>
      <c r="E18" s="56">
        <v>1</v>
      </c>
      <c r="F18" s="26">
        <f>C18*D18*E18</f>
        <v>19164.5</v>
      </c>
      <c r="G18" s="57" t="s">
        <v>51</v>
      </c>
    </row>
    <row r="19" spans="1:7" ht="32.1" customHeight="1">
      <c r="A19" s="95" t="s">
        <v>25</v>
      </c>
      <c r="B19" s="96"/>
      <c r="C19" s="96"/>
      <c r="D19" s="96"/>
      <c r="E19" s="96"/>
      <c r="F19" s="18">
        <f>SUM(F17:F18)</f>
        <v>19164.5</v>
      </c>
      <c r="G19" s="44"/>
    </row>
    <row r="20" spans="1:7" ht="20.100000000000001" customHeight="1">
      <c r="A20" s="10"/>
      <c r="B20" s="11"/>
      <c r="C20" s="12"/>
      <c r="D20" s="11"/>
      <c r="E20" s="13"/>
      <c r="F20" s="14"/>
      <c r="G20" s="15"/>
    </row>
    <row r="21" spans="1:7" ht="32.1" customHeight="1">
      <c r="A21" s="7" t="s">
        <v>34</v>
      </c>
      <c r="B21" s="30" t="s">
        <v>6</v>
      </c>
      <c r="C21" s="8" t="s">
        <v>11</v>
      </c>
      <c r="D21" s="30" t="s">
        <v>12</v>
      </c>
      <c r="E21" s="30" t="s">
        <v>13</v>
      </c>
      <c r="F21" s="8" t="s">
        <v>14</v>
      </c>
      <c r="G21" s="9" t="s">
        <v>8</v>
      </c>
    </row>
    <row r="22" spans="1:7" s="17" customFormat="1" ht="32.1" customHeight="1">
      <c r="A22" s="23">
        <v>1</v>
      </c>
      <c r="B22" s="54" t="s">
        <v>40</v>
      </c>
      <c r="C22" s="55">
        <v>2077</v>
      </c>
      <c r="D22" s="56">
        <v>1</v>
      </c>
      <c r="E22" s="56">
        <v>1</v>
      </c>
      <c r="F22" s="26">
        <f>C22*D22*E22</f>
        <v>2077</v>
      </c>
      <c r="G22" s="57" t="s">
        <v>43</v>
      </c>
    </row>
    <row r="23" spans="1:7" ht="32.1" customHeight="1">
      <c r="A23" s="92" t="s">
        <v>35</v>
      </c>
      <c r="B23" s="93"/>
      <c r="C23" s="93"/>
      <c r="D23" s="93"/>
      <c r="E23" s="94"/>
      <c r="F23" s="18">
        <f>SUM(F22:F22)</f>
        <v>2077</v>
      </c>
      <c r="G23" s="44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23</v>
      </c>
      <c r="B25" s="30" t="s">
        <v>6</v>
      </c>
      <c r="C25" s="8" t="s">
        <v>11</v>
      </c>
      <c r="D25" s="30" t="s">
        <v>12</v>
      </c>
      <c r="E25" s="30" t="s">
        <v>13</v>
      </c>
      <c r="F25" s="8" t="s">
        <v>14</v>
      </c>
      <c r="G25" s="9" t="s">
        <v>30</v>
      </c>
    </row>
    <row r="26" spans="1:7" ht="63.95" customHeight="1">
      <c r="A26" s="23">
        <v>1</v>
      </c>
      <c r="B26" s="58" t="s">
        <v>36</v>
      </c>
      <c r="C26" s="16">
        <v>722.92</v>
      </c>
      <c r="D26" s="20">
        <v>1</v>
      </c>
      <c r="E26" s="20">
        <v>27</v>
      </c>
      <c r="F26" s="26">
        <f>C26*D26*E26</f>
        <v>19518.84</v>
      </c>
      <c r="G26" s="57" t="s">
        <v>41</v>
      </c>
    </row>
    <row r="27" spans="1:7" ht="32.1" customHeight="1">
      <c r="A27" s="95" t="s">
        <v>26</v>
      </c>
      <c r="B27" s="96"/>
      <c r="C27" s="96"/>
      <c r="D27" s="96"/>
      <c r="E27" s="96"/>
      <c r="F27" s="18">
        <f>SUM(F26:F26)</f>
        <v>19518.84</v>
      </c>
      <c r="G27" s="19"/>
    </row>
    <row r="28" spans="1:7" ht="20.100000000000001" customHeight="1">
      <c r="A28" s="97"/>
      <c r="B28" s="98"/>
      <c r="C28" s="98"/>
      <c r="D28" s="99"/>
      <c r="E28" s="99"/>
      <c r="F28" s="99"/>
      <c r="G28" s="100"/>
    </row>
    <row r="29" spans="1:7" ht="32.1" customHeight="1">
      <c r="A29" s="7" t="s">
        <v>24</v>
      </c>
      <c r="B29" s="30" t="s">
        <v>6</v>
      </c>
      <c r="C29" s="8" t="s">
        <v>11</v>
      </c>
      <c r="D29" s="30" t="s">
        <v>12</v>
      </c>
      <c r="E29" s="30" t="s">
        <v>13</v>
      </c>
      <c r="F29" s="8" t="s">
        <v>14</v>
      </c>
      <c r="G29" s="9" t="s">
        <v>8</v>
      </c>
    </row>
    <row r="30" spans="1:7" s="17" customFormat="1" ht="32.1" customHeight="1">
      <c r="A30" s="23">
        <v>1</v>
      </c>
      <c r="B30" s="58" t="s">
        <v>32</v>
      </c>
      <c r="C30" s="55">
        <v>2560</v>
      </c>
      <c r="D30" s="20">
        <v>1</v>
      </c>
      <c r="E30" s="20">
        <v>1</v>
      </c>
      <c r="F30" s="26">
        <f>C30*D30*E30</f>
        <v>2560</v>
      </c>
      <c r="G30" s="59" t="s">
        <v>42</v>
      </c>
    </row>
    <row r="31" spans="1:7" ht="32.1" customHeight="1">
      <c r="A31" s="95" t="s">
        <v>29</v>
      </c>
      <c r="B31" s="96"/>
      <c r="C31" s="96"/>
      <c r="D31" s="96"/>
      <c r="E31" s="96"/>
      <c r="F31" s="18">
        <f>SUM(F30:F30)</f>
        <v>2560</v>
      </c>
      <c r="G31" s="19"/>
    </row>
    <row r="32" spans="1:7" ht="20.100000000000001" customHeight="1">
      <c r="A32" s="101"/>
      <c r="B32" s="99"/>
      <c r="C32" s="99"/>
      <c r="D32" s="99"/>
      <c r="E32" s="99"/>
      <c r="F32" s="99"/>
      <c r="G32" s="100"/>
    </row>
    <row r="33" spans="1:7" ht="40.5" customHeight="1">
      <c r="A33" s="79" t="s">
        <v>44</v>
      </c>
      <c r="B33" s="78" t="s">
        <v>6</v>
      </c>
      <c r="C33" s="77" t="s">
        <v>11</v>
      </c>
      <c r="D33" s="78" t="s">
        <v>12</v>
      </c>
      <c r="E33" s="78" t="s">
        <v>13</v>
      </c>
      <c r="F33" s="77" t="s">
        <v>14</v>
      </c>
      <c r="G33" s="76" t="s">
        <v>8</v>
      </c>
    </row>
    <row r="34" spans="1:7" ht="26.25" customHeight="1">
      <c r="A34" s="75">
        <v>1</v>
      </c>
      <c r="B34" s="74" t="s">
        <v>48</v>
      </c>
      <c r="C34" s="73">
        <v>200</v>
      </c>
      <c r="D34" s="72">
        <v>5</v>
      </c>
      <c r="E34" s="72">
        <v>2</v>
      </c>
      <c r="F34" s="71">
        <f>(C34*D34*E34)</f>
        <v>2000</v>
      </c>
      <c r="G34" s="70" t="s">
        <v>52</v>
      </c>
    </row>
    <row r="35" spans="1:7" ht="35.25" customHeight="1">
      <c r="A35" s="69" t="s">
        <v>45</v>
      </c>
      <c r="B35" s="68"/>
      <c r="C35" s="68"/>
      <c r="D35" s="68"/>
      <c r="E35" s="67"/>
      <c r="F35" s="66">
        <f>F34</f>
        <v>2000</v>
      </c>
      <c r="G35" s="65"/>
    </row>
    <row r="36" spans="1:7" ht="20.100000000000001" customHeight="1">
      <c r="A36" s="64"/>
      <c r="B36" s="62"/>
      <c r="C36" s="62"/>
      <c r="D36" s="62"/>
      <c r="E36" s="62"/>
      <c r="F36" s="62"/>
      <c r="G36" s="63"/>
    </row>
    <row r="37" spans="1:7" ht="32.1" customHeight="1">
      <c r="A37" s="7" t="s">
        <v>3</v>
      </c>
      <c r="B37" s="30" t="s">
        <v>6</v>
      </c>
      <c r="C37" s="8" t="s">
        <v>11</v>
      </c>
      <c r="D37" s="30" t="s">
        <v>12</v>
      </c>
      <c r="E37" s="30" t="s">
        <v>13</v>
      </c>
      <c r="F37" s="8" t="s">
        <v>14</v>
      </c>
      <c r="G37" s="9" t="s">
        <v>8</v>
      </c>
    </row>
    <row r="38" spans="1:7" ht="32.1" customHeight="1">
      <c r="A38" s="23">
        <v>1</v>
      </c>
      <c r="B38" s="24" t="s">
        <v>16</v>
      </c>
      <c r="C38" s="16">
        <f>(F19+F23+F27+F31+F35)</f>
        <v>45320.34</v>
      </c>
      <c r="D38" s="20">
        <v>1</v>
      </c>
      <c r="E38" s="25">
        <v>0.06</v>
      </c>
      <c r="F38" s="26">
        <f>C38*D38*E38</f>
        <v>2719.2203999999997</v>
      </c>
      <c r="G38" s="27" t="s">
        <v>15</v>
      </c>
    </row>
    <row r="39" spans="1:7" ht="34.5" customHeight="1" thickBot="1">
      <c r="A39" s="81" t="s">
        <v>18</v>
      </c>
      <c r="B39" s="82"/>
      <c r="C39" s="82"/>
      <c r="D39" s="82"/>
      <c r="E39" s="83"/>
      <c r="F39" s="28">
        <f>SUM(F37:F38)</f>
        <v>2719.2203999999997</v>
      </c>
      <c r="G39" s="29"/>
    </row>
  </sheetData>
  <sheetProtection insertColumns="0" insertRows="0" insertHyperlinks="0"/>
  <mergeCells count="25">
    <mergeCell ref="B13:C13"/>
    <mergeCell ref="B9:C9"/>
    <mergeCell ref="D9:E9"/>
    <mergeCell ref="A1:G1"/>
    <mergeCell ref="B5:F5"/>
    <mergeCell ref="B6:G6"/>
    <mergeCell ref="B8:C8"/>
    <mergeCell ref="D8:E8"/>
    <mergeCell ref="B10:C10"/>
    <mergeCell ref="D10:E10"/>
    <mergeCell ref="B11:C11"/>
    <mergeCell ref="D11:E11"/>
    <mergeCell ref="B12:C12"/>
    <mergeCell ref="D12:E12"/>
    <mergeCell ref="A39:E39"/>
    <mergeCell ref="B14:C14"/>
    <mergeCell ref="D14:E14"/>
    <mergeCell ref="A15:C15"/>
    <mergeCell ref="D15:E15"/>
    <mergeCell ref="A23:E23"/>
    <mergeCell ref="A27:E27"/>
    <mergeCell ref="A28:G28"/>
    <mergeCell ref="A31:E31"/>
    <mergeCell ref="A32:G32"/>
    <mergeCell ref="A19:E19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2017-12-01T03:01:41Z</cp:lastPrinted>
  <dcterms:created xsi:type="dcterms:W3CDTF">2016-07-20T09:34:52Z</dcterms:created>
  <dcterms:modified xsi:type="dcterms:W3CDTF">2017-12-06T08:05:38Z</dcterms:modified>
</cp:coreProperties>
</file>