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C:\Users\jacky\Desktop\康乐保活动\20210617方案与报价\0629\"/>
    </mc:Choice>
  </mc:AlternateContent>
  <xr:revisionPtr revIDLastSave="0" documentId="13_ncr:1_{D8433993-3CB8-4050-B39C-D93647A3A22C}" xr6:coauthVersionLast="47" xr6:coauthVersionMax="47" xr10:uidLastSave="{00000000-0000-0000-0000-000000000000}"/>
  <bookViews>
    <workbookView xWindow="-108" yWindow="-108" windowWidth="23256" windowHeight="12576" xr2:uid="{00000000-000D-0000-FFFF-FFFF00000000}"/>
  </bookViews>
  <sheets>
    <sheet name="2021年拜尔坦泡沫银上市会 大连新世界" sheetId="1" r:id="rId1"/>
  </sheets>
  <definedNames>
    <definedName name="_xlnm.Print_Area" localSheetId="0">'2021年拜尔坦泡沫银上市会 大连新世界'!$A$1:$I$59</definedName>
  </definedNames>
  <calcPr calcId="191029"/>
</workbook>
</file>

<file path=xl/calcChain.xml><?xml version="1.0" encoding="utf-8"?>
<calcChain xmlns="http://schemas.openxmlformats.org/spreadsheetml/2006/main">
  <c r="B34" i="1" l="1"/>
  <c r="G42" i="1"/>
  <c r="G41" i="1"/>
  <c r="G11" i="1" l="1"/>
  <c r="G44" i="1"/>
  <c r="G43" i="1"/>
  <c r="G40" i="1"/>
  <c r="G53" i="1"/>
  <c r="G51" i="1"/>
  <c r="G50" i="1"/>
  <c r="G49" i="1"/>
  <c r="G39" i="1"/>
  <c r="G38" i="1"/>
  <c r="G37" i="1"/>
  <c r="G36" i="1"/>
  <c r="G35" i="1"/>
  <c r="G33" i="1"/>
  <c r="G32" i="1"/>
  <c r="G31" i="1"/>
  <c r="G30" i="1"/>
  <c r="G29" i="1"/>
  <c r="G28" i="1"/>
  <c r="G26" i="1"/>
  <c r="B25" i="1" s="1"/>
  <c r="G24" i="1"/>
  <c r="B23" i="1" s="1"/>
  <c r="G22" i="1"/>
  <c r="G21" i="1"/>
  <c r="G19" i="1"/>
  <c r="G18" i="1"/>
  <c r="G17" i="1"/>
  <c r="G15" i="1"/>
  <c r="G14" i="1"/>
  <c r="G13" i="1"/>
  <c r="G10" i="1"/>
  <c r="B12" i="1" l="1"/>
  <c r="B20" i="1"/>
  <c r="B48" i="1"/>
  <c r="B27" i="1"/>
  <c r="B9" i="1"/>
  <c r="B16" i="1"/>
  <c r="G54" i="1"/>
  <c r="B52" i="1" s="1"/>
  <c r="C45" i="1" l="1"/>
  <c r="C46" i="1" s="1"/>
  <c r="C47" i="1" s="1"/>
  <c r="B47" i="1" l="1"/>
  <c r="C55" i="1" s="1"/>
  <c r="C56" i="1" s="1"/>
  <c r="C57" i="1" s="1"/>
  <c r="B6" i="1" l="1"/>
  <c r="C59" i="1"/>
  <c r="B7" i="1"/>
</calcChain>
</file>

<file path=xl/sharedStrings.xml><?xml version="1.0" encoding="utf-8"?>
<sst xmlns="http://schemas.openxmlformats.org/spreadsheetml/2006/main" count="164" uniqueCount="119">
  <si>
    <t>M.I.C.E Cost Breakdown会议费用细分表</t>
  </si>
  <si>
    <r>
      <rPr>
        <sz val="14"/>
        <rFont val="Arial Narrow"/>
        <family val="2"/>
      </rPr>
      <t xml:space="preserve">Project Name
</t>
    </r>
    <r>
      <rPr>
        <sz val="14"/>
        <rFont val="宋体"/>
        <family val="3"/>
        <charset val="134"/>
      </rPr>
      <t>项目名称</t>
    </r>
  </si>
  <si>
    <r>
      <rPr>
        <sz val="14"/>
        <rFont val="Arial Narrow"/>
        <family val="2"/>
      </rPr>
      <t xml:space="preserve">Supplier Name
</t>
    </r>
    <r>
      <rPr>
        <sz val="14"/>
        <rFont val="宋体"/>
        <family val="3"/>
        <charset val="134"/>
      </rPr>
      <t>供应商名称</t>
    </r>
  </si>
  <si>
    <t>康辉会展</t>
  </si>
  <si>
    <r>
      <rPr>
        <sz val="14"/>
        <rFont val="Arial Narrow"/>
        <family val="2"/>
      </rPr>
      <t xml:space="preserve"> Quotation Date:
</t>
    </r>
    <r>
      <rPr>
        <sz val="14"/>
        <rFont val="宋体"/>
        <family val="3"/>
        <charset val="134"/>
      </rPr>
      <t>报价</t>
    </r>
    <r>
      <rPr>
        <sz val="14"/>
        <rFont val="宋体"/>
        <family val="3"/>
        <charset val="134"/>
      </rPr>
      <t>日期</t>
    </r>
  </si>
  <si>
    <r>
      <rPr>
        <sz val="14"/>
        <rFont val="Arial Narrow"/>
        <family val="2"/>
      </rPr>
      <t xml:space="preserve">Place of Meeting:
</t>
    </r>
    <r>
      <rPr>
        <sz val="14"/>
        <rFont val="宋体"/>
        <family val="3"/>
        <charset val="134"/>
      </rPr>
      <t>会议举办城市</t>
    </r>
  </si>
  <si>
    <t>大连</t>
  </si>
  <si>
    <r>
      <rPr>
        <sz val="14"/>
        <rFont val="Arial Narrow"/>
        <family val="2"/>
      </rPr>
      <t xml:space="preserve">Days of Events:
</t>
    </r>
    <r>
      <rPr>
        <sz val="14"/>
        <rFont val="宋体"/>
        <family val="3"/>
        <charset val="134"/>
      </rPr>
      <t>活动天数</t>
    </r>
    <r>
      <rPr>
        <sz val="14"/>
        <rFont val="Arial Narrow"/>
        <family val="2"/>
      </rPr>
      <t>(</t>
    </r>
    <r>
      <rPr>
        <sz val="14"/>
        <rFont val="宋体"/>
        <family val="3"/>
        <charset val="134"/>
      </rPr>
      <t>天</t>
    </r>
    <r>
      <rPr>
        <sz val="14"/>
        <rFont val="Arial Narrow"/>
        <family val="2"/>
      </rPr>
      <t>)</t>
    </r>
  </si>
  <si>
    <r>
      <rPr>
        <sz val="14"/>
        <rFont val="Arial Narrow"/>
        <family val="2"/>
      </rPr>
      <t xml:space="preserve">Quotationer </t>
    </r>
    <r>
      <rPr>
        <sz val="14"/>
        <rFont val="宋体"/>
        <family val="3"/>
        <charset val="134"/>
      </rPr>
      <t>报价人</t>
    </r>
    <r>
      <rPr>
        <sz val="14"/>
        <rFont val="Arial Narrow"/>
        <family val="2"/>
      </rPr>
      <t xml:space="preserve">
</t>
    </r>
  </si>
  <si>
    <r>
      <rPr>
        <sz val="14"/>
        <rFont val="Arial Narrow"/>
        <family val="2"/>
      </rPr>
      <t xml:space="preserve">Attendance:
</t>
    </r>
    <r>
      <rPr>
        <sz val="14"/>
        <rFont val="宋体"/>
        <family val="3"/>
        <charset val="134"/>
      </rPr>
      <t>参会人数</t>
    </r>
    <r>
      <rPr>
        <sz val="14"/>
        <rFont val="Arial Narrow"/>
        <family val="2"/>
      </rPr>
      <t>(</t>
    </r>
    <r>
      <rPr>
        <sz val="14"/>
        <rFont val="宋体"/>
        <family val="3"/>
        <charset val="134"/>
      </rPr>
      <t>位</t>
    </r>
    <r>
      <rPr>
        <sz val="14"/>
        <rFont val="Arial Narrow"/>
        <family val="2"/>
      </rPr>
      <t>)</t>
    </r>
  </si>
  <si>
    <r>
      <rPr>
        <sz val="14"/>
        <rFont val="Arial Narrow"/>
        <family val="2"/>
      </rPr>
      <t xml:space="preserve">Net  cost
</t>
    </r>
    <r>
      <rPr>
        <sz val="14"/>
        <rFont val="宋体"/>
        <family val="3"/>
        <charset val="134"/>
      </rPr>
      <t>未税费用总计</t>
    </r>
  </si>
  <si>
    <r>
      <rPr>
        <sz val="14"/>
        <rFont val="Arial Narrow"/>
        <family val="2"/>
      </rPr>
      <t xml:space="preserve">Total Cost with VAT:
</t>
    </r>
    <r>
      <rPr>
        <sz val="14"/>
        <rFont val="宋体"/>
        <family val="3"/>
        <charset val="134"/>
      </rPr>
      <t>含税</t>
    </r>
    <r>
      <rPr>
        <sz val="14"/>
        <rFont val="宋体"/>
        <family val="3"/>
        <charset val="134"/>
      </rPr>
      <t>费用总计</t>
    </r>
    <r>
      <rPr>
        <sz val="14"/>
        <rFont val="Arial Narrow"/>
        <family val="2"/>
      </rPr>
      <t>:</t>
    </r>
  </si>
  <si>
    <r>
      <rPr>
        <sz val="14"/>
        <rFont val="Arial Narrow"/>
        <family val="2"/>
      </rPr>
      <t>(If you'd like to add the new items, please insert lines in-between.)(</t>
    </r>
    <r>
      <rPr>
        <sz val="14"/>
        <rFont val="宋体"/>
        <family val="3"/>
        <charset val="134"/>
      </rPr>
      <t>如果您需要添加新项目，请在行中间添加</t>
    </r>
    <r>
      <rPr>
        <sz val="14"/>
        <rFont val="Arial Narrow"/>
        <family val="2"/>
      </rPr>
      <t xml:space="preserve">.) </t>
    </r>
  </si>
  <si>
    <r>
      <rPr>
        <b/>
        <sz val="14"/>
        <rFont val="Arial Narrow"/>
        <family val="2"/>
      </rPr>
      <t xml:space="preserve">Accommodation Sum
</t>
    </r>
    <r>
      <rPr>
        <b/>
        <sz val="14"/>
        <rFont val="宋体"/>
        <family val="3"/>
        <charset val="134"/>
      </rPr>
      <t>住宿成本共计</t>
    </r>
  </si>
  <si>
    <r>
      <rPr>
        <b/>
        <sz val="14"/>
        <rFont val="Arial Narrow"/>
        <family val="2"/>
      </rPr>
      <t xml:space="preserve">Unit Price
</t>
    </r>
    <r>
      <rPr>
        <b/>
        <sz val="14"/>
        <rFont val="宋体"/>
        <family val="3"/>
        <charset val="134"/>
      </rPr>
      <t>单价</t>
    </r>
  </si>
  <si>
    <r>
      <rPr>
        <b/>
        <sz val="14"/>
        <rFont val="Arial Narrow"/>
        <family val="2"/>
      </rPr>
      <t xml:space="preserve">Room
</t>
    </r>
    <r>
      <rPr>
        <b/>
        <sz val="14"/>
        <rFont val="宋体"/>
        <family val="3"/>
        <charset val="134"/>
      </rPr>
      <t>房间数</t>
    </r>
  </si>
  <si>
    <r>
      <rPr>
        <b/>
        <sz val="14"/>
        <rFont val="Arial Narrow"/>
        <family val="2"/>
      </rPr>
      <t xml:space="preserve">Total
</t>
    </r>
    <r>
      <rPr>
        <b/>
        <sz val="14"/>
        <rFont val="宋体"/>
        <family val="3"/>
        <charset val="134"/>
      </rPr>
      <t>小计</t>
    </r>
  </si>
  <si>
    <t>单间7.30-8.1 含单早</t>
  </si>
  <si>
    <r>
      <rPr>
        <sz val="14"/>
        <rFont val="Arial Narrow"/>
        <family val="2"/>
      </rPr>
      <t>/</t>
    </r>
    <r>
      <rPr>
        <sz val="14"/>
        <rFont val="宋体"/>
        <family val="3"/>
        <charset val="134"/>
      </rPr>
      <t>室</t>
    </r>
    <r>
      <rPr>
        <sz val="14"/>
        <rFont val="Arial Narrow"/>
        <family val="2"/>
      </rPr>
      <t>/</t>
    </r>
    <r>
      <rPr>
        <sz val="14"/>
        <rFont val="宋体"/>
        <family val="3"/>
        <charset val="134"/>
      </rPr>
      <t>天</t>
    </r>
  </si>
  <si>
    <t>标间7.30-8.1 含双早</t>
  </si>
  <si>
    <r>
      <rPr>
        <b/>
        <sz val="14"/>
        <rFont val="宋体"/>
        <family val="3"/>
        <charset val="134"/>
      </rPr>
      <t>会议室合计</t>
    </r>
    <r>
      <rPr>
        <b/>
        <sz val="14"/>
        <rFont val="Arial Narrow"/>
        <family val="2"/>
      </rPr>
      <t>Meeting Room total fee</t>
    </r>
  </si>
  <si>
    <r>
      <rPr>
        <b/>
        <sz val="14"/>
        <rFont val="Arial Narrow"/>
        <family val="2"/>
      </rPr>
      <t xml:space="preserve">Qty
</t>
    </r>
    <r>
      <rPr>
        <b/>
        <sz val="14"/>
        <rFont val="宋体"/>
        <family val="3"/>
        <charset val="134"/>
      </rPr>
      <t>数量</t>
    </r>
  </si>
  <si>
    <r>
      <rPr>
        <sz val="14"/>
        <rFont val="Arial Narrow"/>
        <family val="2"/>
      </rPr>
      <t>/</t>
    </r>
    <r>
      <rPr>
        <sz val="14"/>
        <rFont val="宋体"/>
        <family val="3"/>
        <charset val="134"/>
      </rPr>
      <t>场</t>
    </r>
  </si>
  <si>
    <t>7月31日 茶歇（上下午）</t>
  </si>
  <si>
    <t>7月31日 讲台花</t>
  </si>
  <si>
    <r>
      <rPr>
        <sz val="14"/>
        <rFont val="Arial Narrow"/>
        <family val="2"/>
      </rPr>
      <t>/</t>
    </r>
    <r>
      <rPr>
        <sz val="14"/>
        <rFont val="宋体"/>
        <family val="3"/>
        <charset val="134"/>
      </rPr>
      <t>个</t>
    </r>
  </si>
  <si>
    <r>
      <rPr>
        <b/>
        <sz val="14"/>
        <rFont val="Arial Narrow"/>
        <family val="2"/>
      </rPr>
      <t xml:space="preserve">Catering Sum
</t>
    </r>
    <r>
      <rPr>
        <b/>
        <sz val="14"/>
        <rFont val="宋体"/>
        <family val="3"/>
        <charset val="134"/>
      </rPr>
      <t>会议餐饮成本共计</t>
    </r>
  </si>
  <si>
    <r>
      <rPr>
        <b/>
        <sz val="14"/>
        <rFont val="Arial Narrow"/>
        <family val="2"/>
      </rPr>
      <t xml:space="preserve">QTY
</t>
    </r>
    <r>
      <rPr>
        <b/>
        <sz val="14"/>
        <rFont val="宋体"/>
        <family val="3"/>
        <charset val="134"/>
      </rPr>
      <t>人数</t>
    </r>
  </si>
  <si>
    <r>
      <rPr>
        <b/>
        <sz val="14"/>
        <rFont val="Arial Narrow"/>
        <family val="2"/>
      </rPr>
      <t xml:space="preserve">Time
</t>
    </r>
    <r>
      <rPr>
        <b/>
        <sz val="14"/>
        <rFont val="宋体"/>
        <family val="3"/>
        <charset val="134"/>
      </rPr>
      <t>次数</t>
    </r>
  </si>
  <si>
    <t>7月30日晚餐 自助餐</t>
  </si>
  <si>
    <r>
      <rPr>
        <sz val="14"/>
        <rFont val="Arial Narrow"/>
        <family val="2"/>
      </rPr>
      <t>/</t>
    </r>
    <r>
      <rPr>
        <sz val="14"/>
        <rFont val="宋体"/>
        <family val="3"/>
        <charset val="134"/>
      </rPr>
      <t>人</t>
    </r>
  </si>
  <si>
    <t>7月31日午餐 自助餐</t>
  </si>
  <si>
    <r>
      <rPr>
        <b/>
        <sz val="14"/>
        <rFont val="Arial Narrow"/>
        <family val="2"/>
      </rPr>
      <t xml:space="preserve">Logistic Cost Sum
</t>
    </r>
    <r>
      <rPr>
        <b/>
        <sz val="14"/>
        <rFont val="宋体"/>
        <family val="3"/>
        <charset val="134"/>
      </rPr>
      <t>交通费用</t>
    </r>
  </si>
  <si>
    <r>
      <rPr>
        <b/>
        <sz val="14"/>
        <rFont val="Arial Narrow"/>
        <family val="2"/>
      </rPr>
      <t xml:space="preserve">Vehicle
</t>
    </r>
    <r>
      <rPr>
        <b/>
        <sz val="14"/>
        <rFont val="宋体"/>
        <family val="3"/>
        <charset val="134"/>
      </rPr>
      <t>辆</t>
    </r>
  </si>
  <si>
    <r>
      <rPr>
        <b/>
        <sz val="14"/>
        <rFont val="Arial Narrow"/>
        <family val="2"/>
      </rPr>
      <t xml:space="preserve">Day
</t>
    </r>
    <r>
      <rPr>
        <b/>
        <sz val="14"/>
        <rFont val="宋体"/>
        <family val="3"/>
        <charset val="134"/>
      </rPr>
      <t>天数</t>
    </r>
  </si>
  <si>
    <r>
      <rPr>
        <sz val="14"/>
        <color theme="1"/>
        <rFont val="宋体"/>
        <family val="3"/>
        <charset val="134"/>
      </rPr>
      <t>用车</t>
    </r>
    <r>
      <rPr>
        <sz val="14"/>
        <color theme="1"/>
        <rFont val="Arial Narrow"/>
        <family val="2"/>
      </rPr>
      <t xml:space="preserve">
</t>
    </r>
    <r>
      <rPr>
        <sz val="14"/>
        <color theme="1"/>
        <rFont val="Arial Narrow"/>
        <family val="2"/>
      </rPr>
      <t xml:space="preserve">Vehicle usage 
</t>
    </r>
    <r>
      <rPr>
        <sz val="14"/>
        <color theme="1"/>
        <rFont val="Arial Narrow"/>
        <family val="2"/>
      </rPr>
      <t xml:space="preserve">
</t>
    </r>
  </si>
  <si>
    <r>
      <rPr>
        <sz val="14"/>
        <rFont val="Arial Narrow"/>
        <family val="2"/>
      </rPr>
      <t>/</t>
    </r>
    <r>
      <rPr>
        <sz val="14"/>
        <rFont val="宋体"/>
        <family val="3"/>
        <charset val="134"/>
      </rPr>
      <t>次</t>
    </r>
  </si>
  <si>
    <t>预估数量，以实际数量结算</t>
  </si>
  <si>
    <r>
      <rPr>
        <b/>
        <sz val="14"/>
        <rFont val="宋体"/>
        <family val="3"/>
        <charset val="134"/>
      </rPr>
      <t xml:space="preserve">保险
</t>
    </r>
    <r>
      <rPr>
        <b/>
        <sz val="14"/>
        <rFont val="Arial Narrow"/>
        <family val="2"/>
      </rPr>
      <t xml:space="preserve">Insurance </t>
    </r>
  </si>
  <si>
    <r>
      <rPr>
        <b/>
        <sz val="14"/>
        <rFont val="Arial Narrow"/>
        <family val="2"/>
      </rPr>
      <t xml:space="preserve">Men
</t>
    </r>
    <r>
      <rPr>
        <b/>
        <sz val="14"/>
        <rFont val="宋体"/>
        <family val="3"/>
        <charset val="134"/>
      </rPr>
      <t>人数</t>
    </r>
  </si>
  <si>
    <r>
      <rPr>
        <b/>
        <sz val="14"/>
        <rFont val="Arial Narrow"/>
        <family val="2"/>
      </rPr>
      <t>List</t>
    </r>
    <r>
      <rPr>
        <b/>
        <sz val="14"/>
        <rFont val="宋体"/>
        <family val="3"/>
        <charset val="134"/>
      </rPr>
      <t xml:space="preserve">
份</t>
    </r>
  </si>
  <si>
    <t>保险 Insurance</t>
  </si>
  <si>
    <t>意外保险Insurance（按实际参会人员上保险，按实际发生结算，康乐保员工无需上保险）</t>
  </si>
  <si>
    <r>
      <rPr>
        <sz val="14"/>
        <rFont val="Arial Narrow"/>
        <family val="2"/>
      </rPr>
      <t>/</t>
    </r>
    <r>
      <rPr>
        <sz val="14"/>
        <rFont val="宋体"/>
        <family val="3"/>
        <charset val="134"/>
      </rPr>
      <t>人</t>
    </r>
    <r>
      <rPr>
        <sz val="14"/>
        <rFont val="Arial Narrow"/>
        <family val="2"/>
      </rPr>
      <t>/</t>
    </r>
    <r>
      <rPr>
        <sz val="14"/>
        <rFont val="宋体"/>
        <family val="3"/>
        <charset val="134"/>
      </rPr>
      <t>次</t>
    </r>
  </si>
  <si>
    <r>
      <rPr>
        <b/>
        <sz val="14"/>
        <rFont val="宋体"/>
        <family val="3"/>
        <charset val="134"/>
      </rPr>
      <t xml:space="preserve">签证
</t>
    </r>
    <r>
      <rPr>
        <b/>
        <sz val="14"/>
        <rFont val="Arial Narrow"/>
        <family val="2"/>
      </rPr>
      <t>Visa</t>
    </r>
  </si>
  <si>
    <r>
      <rPr>
        <b/>
        <sz val="14"/>
        <rFont val="Arial Narrow"/>
        <family val="2"/>
      </rPr>
      <t xml:space="preserve">List
</t>
    </r>
    <r>
      <rPr>
        <b/>
        <sz val="14"/>
        <rFont val="宋体"/>
        <family val="3"/>
        <charset val="134"/>
      </rPr>
      <t>份</t>
    </r>
  </si>
  <si>
    <t>Visa</t>
  </si>
  <si>
    <t>服务人工
service Manpower</t>
  </si>
  <si>
    <t>会务公司陪同人员
Accompanying costs</t>
  </si>
  <si>
    <t>住宿</t>
  </si>
  <si>
    <r>
      <rPr>
        <sz val="14"/>
        <color theme="1"/>
        <rFont val="Arial Narrow"/>
        <family val="2"/>
      </rPr>
      <t>/</t>
    </r>
    <r>
      <rPr>
        <sz val="14"/>
        <color indexed="8"/>
        <rFont val="宋体"/>
        <family val="3"/>
        <charset val="134"/>
      </rPr>
      <t>室</t>
    </r>
    <r>
      <rPr>
        <sz val="14"/>
        <color indexed="8"/>
        <rFont val="Arial Narrow"/>
        <family val="2"/>
      </rPr>
      <t>/</t>
    </r>
    <r>
      <rPr>
        <sz val="14"/>
        <color indexed="8"/>
        <rFont val="宋体"/>
        <family val="3"/>
        <charset val="134"/>
      </rPr>
      <t>天</t>
    </r>
  </si>
  <si>
    <t>工作人员人工费 含交通,通讯,用餐</t>
  </si>
  <si>
    <r>
      <rPr>
        <sz val="14"/>
        <color theme="1"/>
        <rFont val="Arial Narrow"/>
        <family val="2"/>
      </rPr>
      <t>/</t>
    </r>
    <r>
      <rPr>
        <sz val="14"/>
        <color indexed="8"/>
        <rFont val="宋体"/>
        <family val="3"/>
        <charset val="134"/>
      </rPr>
      <t>人</t>
    </r>
    <r>
      <rPr>
        <sz val="14"/>
        <color indexed="8"/>
        <rFont val="Arial Narrow"/>
        <family val="2"/>
      </rPr>
      <t>/</t>
    </r>
    <r>
      <rPr>
        <sz val="14"/>
        <color indexed="8"/>
        <rFont val="宋体"/>
        <family val="3"/>
        <charset val="134"/>
      </rPr>
      <t>天</t>
    </r>
  </si>
  <si>
    <t>机票或是火车票</t>
  </si>
  <si>
    <t>预估金额，以实际金额结算</t>
  </si>
  <si>
    <t>接机人员</t>
  </si>
  <si>
    <t xml:space="preserve">当地上会人员 </t>
  </si>
  <si>
    <t>其他不可预计费用 contingencies</t>
  </si>
  <si>
    <t>项目未税费用的3%（实报实销）</t>
  </si>
  <si>
    <t>其他要求（若有）
Other request</t>
  </si>
  <si>
    <t>拍摄</t>
  </si>
  <si>
    <t>摄影 8小时内</t>
  </si>
  <si>
    <t>元/人</t>
  </si>
  <si>
    <t>摄像 8小时内</t>
  </si>
  <si>
    <t>制作物</t>
  </si>
  <si>
    <t>接机牌</t>
  </si>
  <si>
    <t>元/个</t>
  </si>
  <si>
    <t>讲台包边</t>
  </si>
  <si>
    <t>签到背板（入住+会议）桁架宝丽布</t>
  </si>
  <si>
    <t>/平米</t>
  </si>
  <si>
    <r>
      <rPr>
        <b/>
        <sz val="14"/>
        <rFont val="宋体"/>
        <family val="3"/>
        <charset val="134"/>
      </rPr>
      <t>净价合计</t>
    </r>
    <r>
      <rPr>
        <b/>
        <sz val="14"/>
        <rFont val="Arial Narrow"/>
        <family val="2"/>
      </rPr>
      <t>1</t>
    </r>
    <r>
      <rPr>
        <b/>
        <sz val="14"/>
        <rFont val="宋体"/>
        <family val="3"/>
        <charset val="134"/>
      </rPr>
      <t xml:space="preserve">
</t>
    </r>
    <r>
      <rPr>
        <b/>
        <sz val="14"/>
        <rFont val="Arial Narrow"/>
        <family val="2"/>
      </rPr>
      <t>Net price1</t>
    </r>
  </si>
  <si>
    <r>
      <rPr>
        <sz val="14"/>
        <rFont val="宋体"/>
        <family val="3"/>
        <charset val="134"/>
      </rPr>
      <t>住宿</t>
    </r>
    <r>
      <rPr>
        <sz val="14"/>
        <rFont val="Arial Narrow"/>
        <family val="2"/>
      </rPr>
      <t>+</t>
    </r>
    <r>
      <rPr>
        <sz val="14"/>
        <rFont val="宋体"/>
        <family val="3"/>
        <charset val="134"/>
      </rPr>
      <t>会议</t>
    </r>
    <r>
      <rPr>
        <sz val="14"/>
        <rFont val="Arial Narrow"/>
        <family val="2"/>
      </rPr>
      <t>+</t>
    </r>
    <r>
      <rPr>
        <sz val="14"/>
        <rFont val="宋体"/>
        <family val="3"/>
        <charset val="134"/>
      </rPr>
      <t>餐费＋交通＋签证</t>
    </r>
    <r>
      <rPr>
        <sz val="14"/>
        <rFont val="Arial Narrow"/>
        <family val="2"/>
      </rPr>
      <t>+</t>
    </r>
    <r>
      <rPr>
        <sz val="14"/>
        <rFont val="宋体"/>
        <family val="3"/>
        <charset val="134"/>
      </rPr>
      <t>保险</t>
    </r>
    <r>
      <rPr>
        <sz val="14"/>
        <rFont val="Arial Narrow"/>
        <family val="2"/>
      </rPr>
      <t>+</t>
    </r>
    <r>
      <rPr>
        <sz val="14"/>
        <rFont val="宋体"/>
        <family val="3"/>
        <charset val="134"/>
      </rPr>
      <t>服务人工</t>
    </r>
    <r>
      <rPr>
        <sz val="14"/>
        <rFont val="宋体"/>
        <family val="3"/>
        <charset val="134"/>
      </rPr>
      <t>，(不含机票）
Accommodation/Conference/Meal＋Transportion＋Visa+Insurance+</t>
    </r>
    <r>
      <rPr>
        <sz val="14"/>
        <rFont val="宋体"/>
        <family val="3"/>
        <charset val="134"/>
      </rPr>
      <t>service manpower</t>
    </r>
    <r>
      <rPr>
        <sz val="14"/>
        <rFont val="宋体"/>
        <family val="3"/>
        <charset val="134"/>
      </rPr>
      <t>(excluded airticket fee)</t>
    </r>
  </si>
  <si>
    <t xml:space="preserve">服务费率Service fee % </t>
  </si>
  <si>
    <t>未税总费用合计Total cost without VAT</t>
  </si>
  <si>
    <r>
      <rPr>
        <b/>
        <sz val="14"/>
        <rFont val="Arial Narrow"/>
        <family val="2"/>
      </rPr>
      <t xml:space="preserve">Logistic Flight Cost Sum
</t>
    </r>
    <r>
      <rPr>
        <b/>
        <sz val="14"/>
        <rFont val="宋体"/>
        <family val="3"/>
        <charset val="134"/>
      </rPr>
      <t>机票交通费用</t>
    </r>
  </si>
  <si>
    <t>国际机票(预计费用）International Tickets（est。）</t>
  </si>
  <si>
    <t>具体信息</t>
  </si>
  <si>
    <r>
      <rPr>
        <sz val="14"/>
        <rFont val="Arial Narrow"/>
        <family val="2"/>
      </rPr>
      <t>/</t>
    </r>
    <r>
      <rPr>
        <sz val="14"/>
        <rFont val="宋体"/>
        <family val="3"/>
        <charset val="134"/>
      </rPr>
      <t>票</t>
    </r>
  </si>
  <si>
    <t>国际机票出票费 service fee</t>
  </si>
  <si>
    <t>其他费用（若有）other cost （if has）</t>
  </si>
  <si>
    <t>注册费</t>
  </si>
  <si>
    <t>单价</t>
  </si>
  <si>
    <t>Men
人数</t>
  </si>
  <si>
    <t>Time
次数</t>
  </si>
  <si>
    <t>注册服务费</t>
  </si>
  <si>
    <r>
      <rPr>
        <b/>
        <sz val="14"/>
        <rFont val="宋体"/>
        <family val="3"/>
        <charset val="134"/>
      </rPr>
      <t>净价总价</t>
    </r>
    <r>
      <rPr>
        <b/>
        <sz val="14"/>
        <rFont val="Arial Narrow"/>
        <family val="2"/>
      </rPr>
      <t>2</t>
    </r>
    <r>
      <rPr>
        <b/>
        <sz val="14"/>
        <rFont val="宋体"/>
        <family val="3"/>
        <charset val="134"/>
      </rPr>
      <t xml:space="preserve">
</t>
    </r>
    <r>
      <rPr>
        <b/>
        <sz val="14"/>
        <rFont val="Arial Narrow"/>
        <family val="2"/>
      </rPr>
      <t>Net price2</t>
    </r>
  </si>
  <si>
    <r>
      <rPr>
        <b/>
        <sz val="14"/>
        <rFont val="宋体"/>
        <family val="3"/>
        <charset val="134"/>
      </rPr>
      <t>未税总费用合计＋</t>
    </r>
    <r>
      <rPr>
        <b/>
        <sz val="14"/>
        <rFont val="宋体"/>
        <family val="3"/>
        <charset val="134"/>
      </rPr>
      <t xml:space="preserve">机票+注册
</t>
    </r>
    <r>
      <rPr>
        <b/>
        <sz val="14"/>
        <rFont val="Arial Narrow"/>
        <family val="2"/>
      </rPr>
      <t>(Net price1</t>
    </r>
    <r>
      <rPr>
        <b/>
        <sz val="14"/>
        <rFont val="宋体"/>
        <family val="3"/>
        <charset val="134"/>
      </rPr>
      <t>＋</t>
    </r>
    <r>
      <rPr>
        <b/>
        <sz val="14"/>
        <rFont val="Arial Narrow"/>
        <family val="2"/>
      </rPr>
      <t>Service fee</t>
    </r>
    <r>
      <rPr>
        <b/>
        <sz val="14"/>
        <rFont val="宋体"/>
        <family val="3"/>
        <charset val="134"/>
      </rPr>
      <t>＋</t>
    </r>
    <r>
      <rPr>
        <b/>
        <sz val="14"/>
        <rFont val="Arial Narrow"/>
        <family val="2"/>
      </rPr>
      <t>Accompanying cost+Airticket+registration)</t>
    </r>
  </si>
  <si>
    <r>
      <rPr>
        <b/>
        <sz val="14"/>
        <rFont val="宋体"/>
        <family val="3"/>
        <charset val="134"/>
      </rPr>
      <t>含</t>
    </r>
    <r>
      <rPr>
        <b/>
        <sz val="14"/>
        <rFont val="Arial Narrow"/>
        <family val="2"/>
      </rPr>
      <t xml:space="preserve">VAT </t>
    </r>
    <r>
      <rPr>
        <b/>
        <sz val="14"/>
        <rFont val="宋体"/>
        <family val="3"/>
        <charset val="134"/>
      </rPr>
      <t>增值税发票金额（增值税默认</t>
    </r>
    <r>
      <rPr>
        <b/>
        <sz val="14"/>
        <rFont val="Arial Narrow"/>
        <family val="2"/>
      </rPr>
      <t>6%</t>
    </r>
    <r>
      <rPr>
        <b/>
        <sz val="14"/>
        <rFont val="宋体"/>
        <family val="3"/>
        <charset val="134"/>
      </rPr>
      <t>）</t>
    </r>
  </si>
  <si>
    <t>含税总费用合计Total cost with VAT</t>
  </si>
  <si>
    <t>总人数
Total member</t>
  </si>
  <si>
    <r>
      <rPr>
        <sz val="14"/>
        <rFont val="宋体"/>
        <family val="3"/>
        <charset val="134"/>
      </rPr>
      <t xml:space="preserve">人均费用
</t>
    </r>
    <r>
      <rPr>
        <sz val="14"/>
        <rFont val="Arial Narrow"/>
        <family val="2"/>
      </rPr>
      <t>Per capita costs</t>
    </r>
  </si>
  <si>
    <t>Days
天数</t>
  </si>
  <si>
    <t>大连新世界 房间</t>
  </si>
  <si>
    <t>大连新世界 会场</t>
  </si>
  <si>
    <t>包含LED,P3屏幕,5m*2.5m</t>
  </si>
  <si>
    <t>大连新世界 用餐</t>
  </si>
  <si>
    <t>7月31日晚餐 圆桌</t>
  </si>
  <si>
    <t>大连周水子国际机场-大连新世界 小车</t>
  </si>
  <si>
    <t>大连周水子国际机场-大连新世界 GL8</t>
  </si>
  <si>
    <t>启动仪式</t>
    <phoneticPr fontId="18" type="noConversion"/>
  </si>
  <si>
    <t>元/个</t>
    <phoneticPr fontId="18" type="noConversion"/>
  </si>
  <si>
    <t>桌卡</t>
    <phoneticPr fontId="18" type="noConversion"/>
  </si>
  <si>
    <t>袁少晨</t>
    <phoneticPr fontId="18" type="noConversion"/>
  </si>
  <si>
    <t>人名A4</t>
    <phoneticPr fontId="18" type="noConversion"/>
  </si>
  <si>
    <t>签到A3</t>
    <phoneticPr fontId="18" type="noConversion"/>
  </si>
  <si>
    <t>魔方启动台，单魔方直径75cm，高1.3m</t>
    <phoneticPr fontId="18" type="noConversion"/>
  </si>
  <si>
    <t>7月31日全天 三楼贵宾三楼贵宾6-8厅 300m²；26.7*9.7*3</t>
    <phoneticPr fontId="18" type="noConversion"/>
  </si>
  <si>
    <t>包含啤酒和软饮2小时无限畅饮</t>
    <phoneticPr fontId="18" type="noConversion"/>
  </si>
  <si>
    <t>单开自助，30人起开</t>
    <phoneticPr fontId="18" type="noConversion"/>
  </si>
  <si>
    <t>单开自助，70人起开</t>
    <phoneticPr fontId="18" type="noConversion"/>
  </si>
  <si>
    <t>最低70人起开</t>
    <phoneticPr fontId="18" type="noConversion"/>
  </si>
  <si>
    <t>含早（不含内陪住房数）</t>
    <phoneticPr fontId="18" type="noConversion"/>
  </si>
  <si>
    <t>含早 （不含内陪住房数）</t>
    <phoneticPr fontId="18" type="noConversion"/>
  </si>
  <si>
    <t>2021年拜尔坦泡沫银上市会</t>
    <phoneticPr fontId="18" type="noConversion"/>
  </si>
  <si>
    <t>易拉宝</t>
    <phoneticPr fontId="18" type="noConversion"/>
  </si>
  <si>
    <t>元个</t>
    <phoneticPr fontId="18" type="noConversion"/>
  </si>
  <si>
    <t>麦克风套</t>
    <phoneticPr fontId="18" type="noConversion"/>
  </si>
  <si>
    <t>10*8</t>
    <phoneticPr fontId="18" type="noConversion"/>
  </si>
  <si>
    <t>1.2m*2m</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</si>
</sst>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00"/>
    <numFmt numFmtId="177" formatCode="\¥#,##0.00_);[Red]\(\¥#,##0.00\)"/>
    <numFmt numFmtId="178" formatCode="\¥#,##0.00"/>
    <numFmt numFmtId="179" formatCode="0.0"/>
    <numFmt numFmtId="180" formatCode="0_ "/>
    <numFmt numFmtId="181" formatCode="[$￥-804]#,##0.00"/>
    <numFmt numFmtId="182" formatCode="[$￥-804]#,##0.00_);[Red]\([$￥-804]#,##0.00\)"/>
  </numFmts>
  <fonts count="21" x14ac:knownFonts="1">
    <font>
      <sz val="11"/>
      <color theme="1"/>
      <name val="等线"/>
      <charset val="134"/>
      <scheme val="minor"/>
    </font>
    <font>
      <b/>
      <sz val="10"/>
      <name val="Arial Narrow"/>
      <family val="2"/>
    </font>
    <font>
      <sz val="10"/>
      <name val="Arial Narrow"/>
      <family val="2"/>
    </font>
    <font>
      <b/>
      <sz val="18"/>
      <name val="宋体"/>
      <family val="3"/>
      <charset val="134"/>
    </font>
    <font>
      <b/>
      <sz val="18"/>
      <name val="Arial"/>
      <family val="2"/>
    </font>
    <font>
      <sz val="14"/>
      <name val="Arial Narrow"/>
      <family val="2"/>
    </font>
    <font>
      <sz val="14"/>
      <name val="宋体"/>
      <family val="3"/>
      <charset val="134"/>
    </font>
    <font>
      <sz val="24"/>
      <name val="Arial Narrow"/>
      <family val="2"/>
    </font>
    <font>
      <b/>
      <sz val="14"/>
      <name val="Arial Narrow"/>
      <family val="2"/>
    </font>
    <font>
      <sz val="14"/>
      <color theme="1"/>
      <name val="Arial Narrow"/>
      <family val="2"/>
    </font>
    <font>
      <b/>
      <sz val="14"/>
      <name val="宋体"/>
      <family val="3"/>
      <charset val="134"/>
    </font>
    <font>
      <sz val="14"/>
      <color theme="1"/>
      <name val="宋体"/>
      <family val="3"/>
      <charset val="134"/>
    </font>
    <font>
      <b/>
      <sz val="16"/>
      <name val="Arial Narrow"/>
      <family val="2"/>
    </font>
    <font>
      <sz val="10"/>
      <name val="宋体"/>
      <family val="3"/>
      <charset val="134"/>
    </font>
    <font>
      <b/>
      <sz val="10"/>
      <name val="宋体"/>
      <family val="3"/>
      <charset val="134"/>
    </font>
    <font>
      <sz val="12"/>
      <name val="宋体"/>
      <family val="3"/>
      <charset val="134"/>
    </font>
    <font>
      <sz val="14"/>
      <color indexed="8"/>
      <name val="宋体"/>
      <family val="3"/>
      <charset val="134"/>
    </font>
    <font>
      <sz val="14"/>
      <color indexed="8"/>
      <name val="Arial Narrow"/>
      <family val="2"/>
    </font>
    <font>
      <sz val="9"/>
      <name val="等线"/>
      <family val="3"/>
      <charset val="134"/>
      <scheme val="minor"/>
    </font>
    <font>
      <sz val="14"/>
      <color theme="1"/>
      <name val="宋体"/>
      <family val="3"/>
      <charset val="134"/>
    </font>
    <font>
      <sz val="14"/>
      <name val="宋体"/>
      <family val="3"/>
      <charset val="134"/>
    </font>
  </fonts>
  <fills count="5">
    <fill>
      <patternFill patternType="none"/>
    </fill>
    <fill>
      <patternFill patternType="gray125"/>
    </fill>
    <fill>
      <patternFill patternType="solid">
        <fgColor theme="4" tint="0.59999389629810485"/>
        <bgColor indexed="64"/>
      </patternFill>
    </fill>
    <fill>
      <patternFill patternType="solid">
        <fgColor theme="6" tint="0.59999389629810485"/>
        <bgColor indexed="64"/>
      </patternFill>
    </fill>
    <fill>
      <patternFill patternType="solid">
        <fgColor theme="0"/>
        <bgColor indexed="64"/>
      </patternFill>
    </fill>
  </fills>
  <borders count="39">
    <border>
      <left/>
      <right/>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medium">
        <color auto="1"/>
      </left>
      <right/>
      <top/>
      <bottom style="thin">
        <color auto="1"/>
      </bottom>
      <diagonal/>
    </border>
    <border>
      <left/>
      <right/>
      <top style="thin">
        <color auto="1"/>
      </top>
      <bottom/>
      <diagonal/>
    </border>
    <border>
      <left style="thin">
        <color auto="1"/>
      </left>
      <right style="thin">
        <color auto="1"/>
      </right>
      <top style="thin">
        <color auto="1"/>
      </top>
      <bottom style="medium">
        <color auto="1"/>
      </bottom>
      <diagonal/>
    </border>
    <border>
      <left/>
      <right style="medium">
        <color auto="1"/>
      </right>
      <top style="medium">
        <color auto="1"/>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medium">
        <color auto="1"/>
      </right>
      <top style="thin">
        <color auto="1"/>
      </top>
      <bottom/>
      <diagonal/>
    </border>
    <border>
      <left/>
      <right style="medium">
        <color auto="1"/>
      </right>
      <top style="thin">
        <color auto="1"/>
      </top>
      <bottom/>
      <diagonal/>
    </border>
  </borders>
  <cellStyleXfs count="3">
    <xf numFmtId="0" fontId="0" fillId="0" borderId="0">
      <alignment vertical="center"/>
    </xf>
    <xf numFmtId="0" fontId="15" fillId="0" borderId="0"/>
    <xf numFmtId="181" fontId="15" fillId="0" borderId="0"/>
  </cellStyleXfs>
  <cellXfs count="167">
    <xf numFmtId="0" fontId="0" fillId="0" borderId="0" xfId="0">
      <alignment vertical="center"/>
    </xf>
    <xf numFmtId="0" fontId="1" fillId="0" borderId="0" xfId="1" applyFont="1" applyAlignment="1">
      <alignment vertical="center" wrapText="1"/>
    </xf>
    <xf numFmtId="0" fontId="2" fillId="0" borderId="0" xfId="1" applyFont="1" applyAlignment="1">
      <alignment vertical="center" wrapText="1"/>
    </xf>
    <xf numFmtId="179" fontId="2" fillId="0" borderId="0" xfId="1" applyNumberFormat="1" applyFont="1" applyAlignment="1">
      <alignment vertical="center" wrapText="1"/>
    </xf>
    <xf numFmtId="0" fontId="5" fillId="2" borderId="3" xfId="1" applyFont="1" applyFill="1" applyBorder="1" applyAlignment="1">
      <alignment horizontal="right" vertical="center" wrapText="1"/>
    </xf>
    <xf numFmtId="0" fontId="5" fillId="2" borderId="6" xfId="1" applyFont="1" applyFill="1" applyBorder="1" applyAlignment="1">
      <alignment horizontal="right" vertical="center" wrapText="1"/>
    </xf>
    <xf numFmtId="0" fontId="6" fillId="0" borderId="7" xfId="1" applyFont="1" applyBorder="1" applyAlignment="1">
      <alignment horizontal="center" vertical="center" wrapText="1"/>
    </xf>
    <xf numFmtId="0" fontId="5" fillId="2" borderId="7" xfId="1" applyFont="1" applyFill="1" applyBorder="1" applyAlignment="1">
      <alignment horizontal="right" vertical="center" wrapText="1"/>
    </xf>
    <xf numFmtId="0" fontId="5" fillId="2" borderId="9" xfId="1" applyFont="1" applyFill="1" applyBorder="1" applyAlignment="1">
      <alignment horizontal="right" vertical="center" wrapText="1"/>
    </xf>
    <xf numFmtId="0" fontId="5" fillId="2" borderId="11" xfId="1" applyFont="1" applyFill="1" applyBorder="1" applyAlignment="1">
      <alignment horizontal="right" vertical="center" wrapText="1"/>
    </xf>
    <xf numFmtId="0" fontId="5" fillId="0" borderId="0" xfId="1" applyFont="1" applyAlignment="1">
      <alignment horizontal="left" vertical="center" wrapText="1"/>
    </xf>
    <xf numFmtId="0" fontId="8" fillId="2" borderId="3" xfId="1" applyFont="1" applyFill="1" applyBorder="1" applyAlignment="1">
      <alignment vertical="center" wrapText="1"/>
    </xf>
    <xf numFmtId="178" fontId="8" fillId="3" borderId="15" xfId="1" applyNumberFormat="1" applyFont="1" applyFill="1" applyBorder="1" applyAlignment="1">
      <alignment vertical="center" wrapText="1"/>
    </xf>
    <xf numFmtId="14" fontId="6" fillId="4" borderId="7" xfId="1" applyNumberFormat="1" applyFont="1" applyFill="1" applyBorder="1" applyAlignment="1">
      <alignment horizontal="left" vertical="center" wrapText="1"/>
    </xf>
    <xf numFmtId="177" fontId="5" fillId="0" borderId="7" xfId="1" applyNumberFormat="1" applyFont="1" applyBorder="1" applyAlignment="1">
      <alignment vertical="center" wrapText="1"/>
    </xf>
    <xf numFmtId="0" fontId="5" fillId="0" borderId="16" xfId="1" applyFont="1" applyBorder="1" applyAlignment="1">
      <alignment vertical="center" wrapText="1"/>
    </xf>
    <xf numFmtId="0" fontId="8" fillId="2" borderId="6" xfId="1" applyFont="1" applyFill="1" applyBorder="1" applyAlignment="1">
      <alignment horizontal="left" vertical="center" wrapText="1"/>
    </xf>
    <xf numFmtId="178" fontId="8" fillId="3" borderId="16" xfId="1" applyNumberFormat="1" applyFont="1" applyFill="1" applyBorder="1" applyAlignment="1">
      <alignment vertical="center" wrapText="1"/>
    </xf>
    <xf numFmtId="178" fontId="5" fillId="0" borderId="7" xfId="1" applyNumberFormat="1" applyFont="1" applyBorder="1" applyAlignment="1">
      <alignment vertical="center" wrapText="1"/>
    </xf>
    <xf numFmtId="0" fontId="5" fillId="0" borderId="7" xfId="1" applyFont="1" applyBorder="1" applyAlignment="1">
      <alignment vertical="center" wrapText="1"/>
    </xf>
    <xf numFmtId="14" fontId="6" fillId="4" borderId="16" xfId="1" applyNumberFormat="1" applyFont="1" applyFill="1" applyBorder="1" applyAlignment="1">
      <alignment horizontal="left" vertical="center" wrapText="1"/>
    </xf>
    <xf numFmtId="14" fontId="6" fillId="0" borderId="17" xfId="1" applyNumberFormat="1" applyFont="1" applyBorder="1" applyAlignment="1">
      <alignment vertical="center" wrapText="1"/>
    </xf>
    <xf numFmtId="0" fontId="8" fillId="2" borderId="6" xfId="1" applyFont="1" applyFill="1" applyBorder="1" applyAlignment="1">
      <alignment vertical="center" wrapText="1"/>
    </xf>
    <xf numFmtId="178" fontId="8" fillId="3" borderId="18" xfId="1" applyNumberFormat="1" applyFont="1" applyFill="1" applyBorder="1" applyAlignment="1">
      <alignment vertical="center" wrapText="1"/>
    </xf>
    <xf numFmtId="14" fontId="6" fillId="0" borderId="7" xfId="1" applyNumberFormat="1" applyFont="1" applyBorder="1" applyAlignment="1">
      <alignment horizontal="left" vertical="center" wrapText="1"/>
    </xf>
    <xf numFmtId="178" fontId="5" fillId="0" borderId="8" xfId="1" applyNumberFormat="1" applyFont="1" applyBorder="1" applyAlignment="1">
      <alignment vertical="center" wrapText="1"/>
    </xf>
    <xf numFmtId="178" fontId="6" fillId="0" borderId="7" xfId="1" applyNumberFormat="1" applyFont="1" applyBorder="1" applyAlignment="1">
      <alignment vertical="center" wrapText="1"/>
    </xf>
    <xf numFmtId="176" fontId="5" fillId="0" borderId="7" xfId="1" applyNumberFormat="1" applyFont="1" applyBorder="1" applyAlignment="1">
      <alignment vertical="center" wrapText="1"/>
    </xf>
    <xf numFmtId="0" fontId="6" fillId="0" borderId="6" xfId="1" applyFont="1" applyBorder="1" applyAlignment="1">
      <alignment vertical="center" wrapText="1"/>
    </xf>
    <xf numFmtId="0" fontId="6" fillId="0" borderId="16" xfId="1" applyFont="1" applyBorder="1" applyAlignment="1">
      <alignment vertical="center" wrapText="1"/>
    </xf>
    <xf numFmtId="0" fontId="5" fillId="0" borderId="6" xfId="1" applyFont="1" applyBorder="1" applyAlignment="1">
      <alignment vertical="center" wrapText="1"/>
    </xf>
    <xf numFmtId="0" fontId="10" fillId="2" borderId="6" xfId="1" applyFont="1" applyFill="1" applyBorder="1" applyAlignment="1">
      <alignment vertical="center" wrapText="1"/>
    </xf>
    <xf numFmtId="0" fontId="11" fillId="0" borderId="16" xfId="1" applyFont="1" applyBorder="1" applyAlignment="1">
      <alignment horizontal="left" vertical="center" wrapText="1"/>
    </xf>
    <xf numFmtId="178" fontId="9" fillId="0" borderId="8" xfId="1" applyNumberFormat="1" applyFont="1" applyBorder="1" applyAlignment="1">
      <alignment vertical="center" wrapText="1"/>
    </xf>
    <xf numFmtId="0" fontId="6" fillId="0" borderId="16" xfId="1" applyFont="1" applyBorder="1" applyAlignment="1">
      <alignment horizontal="left" vertical="center" wrapText="1"/>
    </xf>
    <xf numFmtId="178" fontId="5" fillId="0" borderId="19" xfId="1" applyNumberFormat="1" applyFont="1" applyBorder="1" applyAlignment="1">
      <alignment vertical="center" wrapText="1"/>
    </xf>
    <xf numFmtId="0" fontId="10" fillId="2" borderId="9" xfId="1" applyFont="1" applyFill="1" applyBorder="1" applyAlignment="1">
      <alignment vertical="center" wrapText="1"/>
    </xf>
    <xf numFmtId="178" fontId="8" fillId="3" borderId="21" xfId="1" applyNumberFormat="1" applyFont="1" applyFill="1" applyBorder="1" applyAlignment="1">
      <alignment vertical="center" wrapText="1"/>
    </xf>
    <xf numFmtId="0" fontId="6" fillId="4" borderId="7" xfId="1" applyFont="1" applyFill="1" applyBorder="1" applyAlignment="1">
      <alignment horizontal="left" vertical="center" wrapText="1"/>
    </xf>
    <xf numFmtId="0" fontId="6" fillId="0" borderId="7" xfId="1" applyFont="1" applyBorder="1" applyAlignment="1">
      <alignment vertical="center" wrapText="1"/>
    </xf>
    <xf numFmtId="0" fontId="11" fillId="4" borderId="7" xfId="1" applyFont="1" applyFill="1" applyBorder="1" applyAlignment="1">
      <alignment horizontal="left" vertical="center" wrapText="1"/>
    </xf>
    <xf numFmtId="178" fontId="5" fillId="3" borderId="16" xfId="1" applyNumberFormat="1" applyFont="1" applyFill="1" applyBorder="1" applyAlignment="1">
      <alignment vertical="center" wrapText="1"/>
    </xf>
    <xf numFmtId="9" fontId="12" fillId="0" borderId="7" xfId="1" applyNumberFormat="1" applyFont="1" applyBorder="1" applyAlignment="1">
      <alignment vertical="center" wrapText="1"/>
    </xf>
    <xf numFmtId="0" fontId="6" fillId="0" borderId="9" xfId="1" applyFont="1" applyBorder="1" applyAlignment="1">
      <alignment vertical="center" wrapText="1"/>
    </xf>
    <xf numFmtId="178" fontId="8" fillId="0" borderId="21" xfId="1" applyNumberFormat="1" applyFont="1" applyBorder="1" applyAlignment="1">
      <alignment vertical="center" wrapText="1"/>
    </xf>
    <xf numFmtId="0" fontId="6" fillId="0" borderId="17" xfId="1" applyFont="1" applyBorder="1" applyAlignment="1">
      <alignment vertical="center" wrapText="1"/>
    </xf>
    <xf numFmtId="0" fontId="6" fillId="0" borderId="21" xfId="1" applyFont="1" applyBorder="1" applyAlignment="1">
      <alignment vertical="center" wrapText="1"/>
    </xf>
    <xf numFmtId="178" fontId="5" fillId="0" borderId="22" xfId="1" applyNumberFormat="1" applyFont="1" applyBorder="1" applyAlignment="1">
      <alignment vertical="center" wrapText="1"/>
    </xf>
    <xf numFmtId="178" fontId="8" fillId="3" borderId="7" xfId="1" applyNumberFormat="1" applyFont="1" applyFill="1" applyBorder="1" applyAlignment="1">
      <alignment vertical="center" wrapText="1"/>
    </xf>
    <xf numFmtId="10" fontId="6" fillId="0" borderId="21" xfId="1" applyNumberFormat="1" applyFont="1" applyBorder="1" applyAlignment="1">
      <alignment vertical="center" wrapText="1"/>
    </xf>
    <xf numFmtId="9" fontId="6" fillId="0" borderId="21" xfId="1" applyNumberFormat="1" applyFont="1" applyBorder="1" applyAlignment="1">
      <alignment vertical="center" wrapText="1"/>
    </xf>
    <xf numFmtId="0" fontId="6" fillId="0" borderId="11" xfId="1" applyFont="1" applyBorder="1" applyAlignment="1">
      <alignment vertical="center" wrapText="1"/>
    </xf>
    <xf numFmtId="0" fontId="5" fillId="0" borderId="25" xfId="1" applyFont="1" applyBorder="1" applyAlignment="1">
      <alignment vertical="center" wrapText="1"/>
    </xf>
    <xf numFmtId="0" fontId="4" fillId="0" borderId="0" xfId="1" applyFont="1" applyAlignment="1">
      <alignment horizontal="center" vertical="center" wrapText="1"/>
    </xf>
    <xf numFmtId="0" fontId="6" fillId="0" borderId="0" xfId="1" applyFont="1" applyAlignment="1">
      <alignment horizontal="center" vertical="center" wrapText="1"/>
    </xf>
    <xf numFmtId="0" fontId="5" fillId="0" borderId="0" xfId="1" applyFont="1" applyAlignment="1">
      <alignment horizontal="center" vertical="center" wrapText="1"/>
    </xf>
    <xf numFmtId="178" fontId="7" fillId="0" borderId="0" xfId="1" applyNumberFormat="1" applyFont="1" applyAlignment="1">
      <alignment horizontal="right" vertical="center" wrapText="1"/>
    </xf>
    <xf numFmtId="0" fontId="8" fillId="3" borderId="31" xfId="1" applyFont="1" applyFill="1" applyBorder="1" applyAlignment="1">
      <alignment horizontal="center" vertical="center" wrapText="1"/>
    </xf>
    <xf numFmtId="179" fontId="8" fillId="3" borderId="31" xfId="1" applyNumberFormat="1" applyFont="1" applyFill="1" applyBorder="1" applyAlignment="1">
      <alignment horizontal="center" vertical="center" wrapText="1"/>
    </xf>
    <xf numFmtId="179" fontId="8" fillId="3" borderId="32" xfId="1" applyNumberFormat="1" applyFont="1" applyFill="1" applyBorder="1" applyAlignment="1">
      <alignment horizontal="center" vertical="center" wrapText="1"/>
    </xf>
    <xf numFmtId="179" fontId="8" fillId="3" borderId="0" xfId="1" applyNumberFormat="1" applyFont="1" applyFill="1" applyAlignment="1">
      <alignment horizontal="center" vertical="center" wrapText="1"/>
    </xf>
    <xf numFmtId="0" fontId="5" fillId="0" borderId="33" xfId="1" applyFont="1" applyBorder="1" applyAlignment="1">
      <alignment horizontal="right" vertical="center" wrapText="1"/>
    </xf>
    <xf numFmtId="179" fontId="5" fillId="0" borderId="33" xfId="1" applyNumberFormat="1" applyFont="1" applyBorder="1" applyAlignment="1">
      <alignment horizontal="center" vertical="center" wrapText="1"/>
    </xf>
    <xf numFmtId="178" fontId="5" fillId="0" borderId="34" xfId="1" applyNumberFormat="1" applyFont="1" applyBorder="1" applyAlignment="1">
      <alignment vertical="center" wrapText="1"/>
    </xf>
    <xf numFmtId="0" fontId="13" fillId="0" borderId="0" xfId="1" applyFont="1" applyAlignment="1">
      <alignment vertical="center" wrapText="1"/>
    </xf>
    <xf numFmtId="0" fontId="8" fillId="3" borderId="7" xfId="1" applyFont="1" applyFill="1" applyBorder="1" applyAlignment="1">
      <alignment horizontal="center" vertical="center" wrapText="1"/>
    </xf>
    <xf numFmtId="179" fontId="8" fillId="3" borderId="7" xfId="1" applyNumberFormat="1" applyFont="1" applyFill="1" applyBorder="1" applyAlignment="1">
      <alignment horizontal="center" vertical="center" wrapText="1"/>
    </xf>
    <xf numFmtId="0" fontId="8" fillId="3" borderId="0" xfId="1" applyFont="1" applyFill="1" applyAlignment="1">
      <alignment vertical="center" wrapText="1"/>
    </xf>
    <xf numFmtId="3" fontId="5" fillId="0" borderId="7" xfId="1" applyNumberFormat="1" applyFont="1" applyBorder="1" applyAlignment="1">
      <alignment vertical="center" wrapText="1"/>
    </xf>
    <xf numFmtId="179" fontId="5" fillId="0" borderId="7" xfId="1" applyNumberFormat="1" applyFont="1" applyBorder="1" applyAlignment="1">
      <alignment vertical="center" wrapText="1"/>
    </xf>
    <xf numFmtId="176" fontId="5" fillId="0" borderId="34" xfId="1" applyNumberFormat="1" applyFont="1" applyBorder="1" applyAlignment="1">
      <alignment vertical="center" wrapText="1"/>
    </xf>
    <xf numFmtId="176" fontId="6" fillId="0" borderId="0" xfId="1" applyNumberFormat="1" applyFont="1" applyAlignment="1">
      <alignment vertical="center" wrapText="1"/>
    </xf>
    <xf numFmtId="0" fontId="8" fillId="3" borderId="33" xfId="1" applyFont="1" applyFill="1" applyBorder="1" applyAlignment="1">
      <alignment horizontal="center" vertical="center" wrapText="1"/>
    </xf>
    <xf numFmtId="179" fontId="8" fillId="3" borderId="33" xfId="1" applyNumberFormat="1" applyFont="1" applyFill="1" applyBorder="1" applyAlignment="1">
      <alignment horizontal="center" vertical="center" wrapText="1"/>
    </xf>
    <xf numFmtId="178" fontId="5" fillId="0" borderId="0" xfId="1" applyNumberFormat="1" applyFont="1" applyAlignment="1">
      <alignment vertical="center" wrapText="1"/>
    </xf>
    <xf numFmtId="3" fontId="9" fillId="0" borderId="7" xfId="1" applyNumberFormat="1" applyFont="1" applyBorder="1" applyAlignment="1">
      <alignment vertical="center" wrapText="1"/>
    </xf>
    <xf numFmtId="181" fontId="5" fillId="0" borderId="34" xfId="1" applyNumberFormat="1" applyFont="1" applyBorder="1" applyAlignment="1">
      <alignment vertical="center" wrapText="1"/>
    </xf>
    <xf numFmtId="181" fontId="5" fillId="0" borderId="0" xfId="1" applyNumberFormat="1" applyFont="1" applyAlignment="1">
      <alignment vertical="center" wrapText="1"/>
    </xf>
    <xf numFmtId="0" fontId="8" fillId="3" borderId="35" xfId="1" applyFont="1" applyFill="1" applyBorder="1" applyAlignment="1">
      <alignment horizontal="center" vertical="center" wrapText="1"/>
    </xf>
    <xf numFmtId="0" fontId="13" fillId="0" borderId="36" xfId="1" applyFont="1" applyBorder="1" applyAlignment="1">
      <alignment horizontal="left" vertical="center" wrapText="1"/>
    </xf>
    <xf numFmtId="0" fontId="13" fillId="0" borderId="0" xfId="1" applyFont="1" applyAlignment="1">
      <alignment horizontal="left" vertical="center" wrapText="1"/>
    </xf>
    <xf numFmtId="178" fontId="8" fillId="3" borderId="0" xfId="1" applyNumberFormat="1" applyFont="1" applyFill="1" applyAlignment="1">
      <alignment horizontal="right" vertical="center" wrapText="1"/>
    </xf>
    <xf numFmtId="181" fontId="6" fillId="0" borderId="0" xfId="1" applyNumberFormat="1" applyFont="1" applyAlignment="1">
      <alignment vertical="center" wrapText="1"/>
    </xf>
    <xf numFmtId="0" fontId="6" fillId="0" borderId="0" xfId="1" applyFont="1" applyAlignment="1">
      <alignment horizontal="right" vertical="center" wrapText="1"/>
    </xf>
    <xf numFmtId="0" fontId="8" fillId="3" borderId="30" xfId="1" applyFont="1" applyFill="1" applyBorder="1" applyAlignment="1">
      <alignment vertical="center" wrapText="1"/>
    </xf>
    <xf numFmtId="0" fontId="10" fillId="3" borderId="7" xfId="1" applyFont="1" applyFill="1" applyBorder="1" applyAlignment="1">
      <alignment horizontal="center" vertical="center" wrapText="1"/>
    </xf>
    <xf numFmtId="179" fontId="10" fillId="3" borderId="7" xfId="1" applyNumberFormat="1" applyFont="1" applyFill="1" applyBorder="1" applyAlignment="1">
      <alignment horizontal="center" vertical="center" wrapText="1"/>
    </xf>
    <xf numFmtId="0" fontId="10" fillId="3" borderId="34" xfId="1" applyFont="1" applyFill="1" applyBorder="1" applyAlignment="1">
      <alignment vertical="center" wrapText="1"/>
    </xf>
    <xf numFmtId="0" fontId="10" fillId="3" borderId="0" xfId="1" applyFont="1" applyFill="1" applyAlignment="1">
      <alignment vertical="center" wrapText="1"/>
    </xf>
    <xf numFmtId="181" fontId="5" fillId="0" borderId="37" xfId="1" applyNumberFormat="1" applyFont="1" applyBorder="1" applyAlignment="1">
      <alignment vertical="center" wrapText="1"/>
    </xf>
    <xf numFmtId="182" fontId="6" fillId="0" borderId="0" xfId="1" applyNumberFormat="1" applyFont="1" applyAlignment="1">
      <alignment vertical="center" wrapText="1"/>
    </xf>
    <xf numFmtId="180" fontId="6" fillId="0" borderId="0" xfId="1" applyNumberFormat="1" applyFont="1" applyAlignment="1">
      <alignment vertical="center" wrapText="1"/>
    </xf>
    <xf numFmtId="0" fontId="14" fillId="0" borderId="0" xfId="1" applyFont="1" applyAlignment="1">
      <alignment vertical="center" wrapText="1"/>
    </xf>
    <xf numFmtId="0" fontId="13" fillId="0" borderId="0" xfId="1" applyFont="1" applyAlignment="1">
      <alignment vertical="center"/>
    </xf>
    <xf numFmtId="0" fontId="2" fillId="4" borderId="0" xfId="1" applyFont="1" applyFill="1" applyAlignment="1">
      <alignment vertical="center" wrapText="1"/>
    </xf>
    <xf numFmtId="0" fontId="5" fillId="0" borderId="16" xfId="1" quotePrefix="1" applyFont="1" applyBorder="1" applyAlignment="1">
      <alignment vertical="center" wrapText="1"/>
    </xf>
    <xf numFmtId="0" fontId="5" fillId="0" borderId="7" xfId="1" quotePrefix="1" applyFont="1" applyBorder="1" applyAlignment="1">
      <alignment vertical="center" wrapText="1"/>
    </xf>
    <xf numFmtId="0" fontId="5" fillId="0" borderId="21" xfId="1" quotePrefix="1" applyFont="1" applyBorder="1" applyAlignment="1">
      <alignment vertical="center" wrapText="1"/>
    </xf>
    <xf numFmtId="0" fontId="9" fillId="0" borderId="16" xfId="1" quotePrefix="1" applyFont="1" applyBorder="1" applyAlignment="1">
      <alignment vertical="center" wrapText="1"/>
    </xf>
    <xf numFmtId="0" fontId="19" fillId="4" borderId="7" xfId="1" applyFont="1" applyFill="1" applyBorder="1" applyAlignment="1">
      <alignment horizontal="left" vertical="center" wrapText="1"/>
    </xf>
    <xf numFmtId="0" fontId="20" fillId="0" borderId="7" xfId="1" applyFont="1" applyBorder="1" applyAlignment="1">
      <alignment vertical="center" wrapText="1"/>
    </xf>
    <xf numFmtId="0" fontId="19" fillId="4" borderId="16" xfId="1" applyFont="1" applyFill="1" applyBorder="1" applyAlignment="1">
      <alignment horizontal="left" vertical="center" wrapText="1"/>
    </xf>
    <xf numFmtId="0" fontId="20" fillId="0" borderId="7" xfId="1" applyFont="1" applyBorder="1" applyAlignment="1">
      <alignment horizontal="center" vertical="center" wrapText="1"/>
    </xf>
    <xf numFmtId="0" fontId="6" fillId="4" borderId="16" xfId="1" applyFont="1" applyFill="1" applyBorder="1" applyAlignment="1">
      <alignment horizontal="left" vertical="center" wrapText="1"/>
    </xf>
    <xf numFmtId="182" fontId="5" fillId="0" borderId="12" xfId="1" applyNumberFormat="1" applyFont="1" applyBorder="1" applyAlignment="1">
      <alignment horizontal="right" vertical="center" wrapText="1"/>
    </xf>
    <xf numFmtId="182" fontId="6" fillId="0" borderId="13" xfId="1" applyNumberFormat="1" applyFont="1" applyBorder="1" applyAlignment="1">
      <alignment vertical="center" wrapText="1"/>
    </xf>
    <xf numFmtId="182" fontId="6" fillId="0" borderId="29" xfId="1" applyNumberFormat="1" applyFont="1" applyBorder="1" applyAlignment="1">
      <alignment vertical="center" wrapText="1"/>
    </xf>
    <xf numFmtId="14" fontId="6" fillId="0" borderId="9" xfId="1" applyNumberFormat="1" applyFont="1" applyBorder="1" applyAlignment="1">
      <alignment horizontal="left" vertical="center" wrapText="1"/>
    </xf>
    <xf numFmtId="14" fontId="6" fillId="0" borderId="17" xfId="1" applyNumberFormat="1" applyFont="1" applyBorder="1" applyAlignment="1">
      <alignment horizontal="left" vertical="center" wrapText="1"/>
    </xf>
    <xf numFmtId="0" fontId="9" fillId="4" borderId="9" xfId="1" applyFont="1" applyFill="1" applyBorder="1" applyAlignment="1">
      <alignment horizontal="left" vertical="top" wrapText="1"/>
    </xf>
    <xf numFmtId="0" fontId="9" fillId="4" borderId="17" xfId="1" applyFont="1" applyFill="1" applyBorder="1" applyAlignment="1">
      <alignment horizontal="left" vertical="top" wrapText="1"/>
    </xf>
    <xf numFmtId="0" fontId="6" fillId="0" borderId="9" xfId="1" applyFont="1" applyBorder="1" applyAlignment="1">
      <alignment horizontal="left" vertical="top" wrapText="1"/>
    </xf>
    <xf numFmtId="0" fontId="6" fillId="0" borderId="17" xfId="1" applyFont="1" applyBorder="1" applyAlignment="1">
      <alignment horizontal="left" vertical="top" wrapText="1"/>
    </xf>
    <xf numFmtId="0" fontId="6" fillId="0" borderId="20" xfId="1" applyFont="1" applyBorder="1" applyAlignment="1">
      <alignment horizontal="left" vertical="top" wrapText="1"/>
    </xf>
    <xf numFmtId="0" fontId="11" fillId="4" borderId="17" xfId="1" applyFont="1" applyFill="1" applyBorder="1" applyAlignment="1">
      <alignment horizontal="left" vertical="center" wrapText="1"/>
    </xf>
    <xf numFmtId="0" fontId="11" fillId="4" borderId="20" xfId="1" applyFont="1" applyFill="1" applyBorder="1" applyAlignment="1">
      <alignment horizontal="left" vertical="center" wrapText="1"/>
    </xf>
    <xf numFmtId="0" fontId="11" fillId="4" borderId="14" xfId="1" applyFont="1" applyFill="1" applyBorder="1" applyAlignment="1">
      <alignment horizontal="left" vertical="center" wrapText="1"/>
    </xf>
    <xf numFmtId="0" fontId="11" fillId="4" borderId="23" xfId="1" applyFont="1" applyFill="1" applyBorder="1" applyAlignment="1">
      <alignment horizontal="left" vertical="center" wrapText="1"/>
    </xf>
    <xf numFmtId="0" fontId="10" fillId="3" borderId="8" xfId="1" applyFont="1" applyFill="1" applyBorder="1" applyAlignment="1">
      <alignment horizontal="center" vertical="center" wrapText="1"/>
    </xf>
    <xf numFmtId="0" fontId="8" fillId="3" borderId="16" xfId="1" applyFont="1" applyFill="1" applyBorder="1" applyAlignment="1">
      <alignment horizontal="center" vertical="center" wrapText="1"/>
    </xf>
    <xf numFmtId="176" fontId="8" fillId="3" borderId="7" xfId="1" applyNumberFormat="1" applyFont="1" applyFill="1" applyBorder="1" applyAlignment="1">
      <alignment horizontal="right" vertical="center" wrapText="1"/>
    </xf>
    <xf numFmtId="0" fontId="8" fillId="3" borderId="7" xfId="1" applyFont="1" applyFill="1" applyBorder="1" applyAlignment="1">
      <alignment horizontal="right" vertical="center" wrapText="1"/>
    </xf>
    <xf numFmtId="0" fontId="6" fillId="0" borderId="7" xfId="1" applyFont="1" applyBorder="1" applyAlignment="1">
      <alignment horizontal="right" vertical="center" wrapText="1"/>
    </xf>
    <xf numFmtId="0" fontId="6" fillId="0" borderId="34" xfId="1" applyFont="1" applyBorder="1" applyAlignment="1">
      <alignment horizontal="right" vertical="center" wrapText="1"/>
    </xf>
    <xf numFmtId="182" fontId="5" fillId="0" borderId="22" xfId="1" applyNumberFormat="1" applyFont="1" applyBorder="1" applyAlignment="1">
      <alignment horizontal="right" vertical="center" wrapText="1"/>
    </xf>
    <xf numFmtId="182" fontId="6" fillId="0" borderId="24" xfId="1" applyNumberFormat="1" applyFont="1" applyBorder="1" applyAlignment="1">
      <alignment vertical="center" wrapText="1"/>
    </xf>
    <xf numFmtId="182" fontId="6" fillId="0" borderId="38" xfId="1" applyNumberFormat="1" applyFont="1" applyBorder="1" applyAlignment="1">
      <alignment vertical="center" wrapText="1"/>
    </xf>
    <xf numFmtId="182" fontId="5" fillId="0" borderId="22" xfId="1" applyNumberFormat="1" applyFont="1" applyBorder="1" applyAlignment="1">
      <alignment horizontal="right" vertical="center"/>
    </xf>
    <xf numFmtId="182" fontId="5" fillId="0" borderId="24" xfId="1" applyNumberFormat="1" applyFont="1" applyBorder="1" applyAlignment="1">
      <alignment horizontal="right" vertical="center"/>
    </xf>
    <xf numFmtId="182" fontId="5" fillId="0" borderId="38" xfId="1" applyNumberFormat="1" applyFont="1" applyBorder="1" applyAlignment="1">
      <alignment horizontal="right" vertical="center"/>
    </xf>
    <xf numFmtId="180" fontId="5" fillId="0" borderId="7" xfId="1" applyNumberFormat="1" applyFont="1" applyBorder="1" applyAlignment="1">
      <alignment horizontal="right" vertical="center" wrapText="1"/>
    </xf>
    <xf numFmtId="180" fontId="6" fillId="0" borderId="7" xfId="1" applyNumberFormat="1" applyFont="1" applyBorder="1" applyAlignment="1">
      <alignment vertical="center" wrapText="1"/>
    </xf>
    <xf numFmtId="180" fontId="6" fillId="0" borderId="34" xfId="1" applyNumberFormat="1" applyFont="1" applyBorder="1" applyAlignment="1">
      <alignment vertical="center" wrapText="1"/>
    </xf>
    <xf numFmtId="0" fontId="8" fillId="3" borderId="22" xfId="1" applyFont="1" applyFill="1" applyBorder="1" applyAlignment="1">
      <alignment horizontal="center" vertical="center" wrapText="1"/>
    </xf>
    <xf numFmtId="0" fontId="8" fillId="3" borderId="21" xfId="1" applyFont="1" applyFill="1" applyBorder="1" applyAlignment="1">
      <alignment horizontal="center" vertical="center" wrapText="1"/>
    </xf>
    <xf numFmtId="178" fontId="8" fillId="3" borderId="8" xfId="1" applyNumberFormat="1" applyFont="1" applyFill="1" applyBorder="1" applyAlignment="1">
      <alignment horizontal="right" vertical="center" wrapText="1"/>
    </xf>
    <xf numFmtId="178" fontId="8" fillId="3" borderId="10" xfId="1" applyNumberFormat="1" applyFont="1" applyFill="1" applyBorder="1" applyAlignment="1">
      <alignment horizontal="right" vertical="center" wrapText="1"/>
    </xf>
    <xf numFmtId="178" fontId="8" fillId="3" borderId="28" xfId="1" applyNumberFormat="1" applyFont="1" applyFill="1" applyBorder="1" applyAlignment="1">
      <alignment horizontal="right" vertical="center" wrapText="1"/>
    </xf>
    <xf numFmtId="181" fontId="5" fillId="0" borderId="8" xfId="1" applyNumberFormat="1" applyFont="1" applyBorder="1" applyAlignment="1">
      <alignment vertical="center" wrapText="1"/>
    </xf>
    <xf numFmtId="181" fontId="6" fillId="0" borderId="10" xfId="1" applyNumberFormat="1" applyFont="1" applyBorder="1" applyAlignment="1">
      <alignment vertical="center" wrapText="1"/>
    </xf>
    <xf numFmtId="181" fontId="6" fillId="0" borderId="28" xfId="1" applyNumberFormat="1" applyFont="1" applyBorder="1" applyAlignment="1">
      <alignment vertical="center" wrapText="1"/>
    </xf>
    <xf numFmtId="0" fontId="6" fillId="0" borderId="10" xfId="1" applyFont="1" applyBorder="1" applyAlignment="1">
      <alignment horizontal="right" vertical="center" wrapText="1"/>
    </xf>
    <xf numFmtId="0" fontId="6" fillId="0" borderId="28" xfId="1" applyFont="1" applyBorder="1" applyAlignment="1">
      <alignment horizontal="right" vertical="center" wrapText="1"/>
    </xf>
    <xf numFmtId="0" fontId="8" fillId="3" borderId="8" xfId="1" applyFont="1" applyFill="1" applyBorder="1" applyAlignment="1">
      <alignment horizontal="center" vertical="center" wrapText="1"/>
    </xf>
    <xf numFmtId="0" fontId="8" fillId="3" borderId="19" xfId="1" applyFont="1" applyFill="1" applyBorder="1" applyAlignment="1">
      <alignment horizontal="center" vertical="center" wrapText="1"/>
    </xf>
    <xf numFmtId="0" fontId="8" fillId="3" borderId="18" xfId="1" applyFont="1" applyFill="1" applyBorder="1" applyAlignment="1">
      <alignment horizontal="center" vertical="center" wrapText="1"/>
    </xf>
    <xf numFmtId="178" fontId="7" fillId="0" borderId="8" xfId="1" applyNumberFormat="1" applyFont="1" applyBorder="1" applyAlignment="1">
      <alignment horizontal="right" vertical="center" wrapText="1"/>
    </xf>
    <xf numFmtId="178" fontId="7" fillId="0" borderId="10" xfId="1" applyNumberFormat="1" applyFont="1" applyBorder="1" applyAlignment="1">
      <alignment horizontal="right" vertical="center" wrapText="1"/>
    </xf>
    <xf numFmtId="178" fontId="7" fillId="0" borderId="28" xfId="1" applyNumberFormat="1" applyFont="1" applyBorder="1" applyAlignment="1">
      <alignment horizontal="right" vertical="center" wrapText="1"/>
    </xf>
    <xf numFmtId="178" fontId="7" fillId="0" borderId="12" xfId="1" applyNumberFormat="1" applyFont="1" applyBorder="1" applyAlignment="1">
      <alignment horizontal="right" vertical="center" wrapText="1"/>
    </xf>
    <xf numFmtId="178" fontId="7" fillId="0" borderId="13" xfId="1" applyNumberFormat="1" applyFont="1" applyBorder="1" applyAlignment="1">
      <alignment horizontal="right" vertical="center" wrapText="1"/>
    </xf>
    <xf numFmtId="178" fontId="7" fillId="0" borderId="29" xfId="1" applyNumberFormat="1" applyFont="1" applyBorder="1" applyAlignment="1">
      <alignment horizontal="right" vertical="center" wrapText="1"/>
    </xf>
    <xf numFmtId="0" fontId="5" fillId="0" borderId="14" xfId="1" applyFont="1" applyBorder="1" applyAlignment="1">
      <alignment horizontal="left" vertical="center" wrapText="1"/>
    </xf>
    <xf numFmtId="0" fontId="5" fillId="0" borderId="0" xfId="1" applyFont="1" applyAlignment="1">
      <alignment horizontal="left" vertical="center" wrapText="1"/>
    </xf>
    <xf numFmtId="0" fontId="5" fillId="0" borderId="30" xfId="1" applyFont="1" applyBorder="1" applyAlignment="1">
      <alignment horizontal="left" vertical="center" wrapText="1"/>
    </xf>
    <xf numFmtId="0" fontId="8" fillId="3" borderId="4" xfId="1" applyFont="1" applyFill="1" applyBorder="1" applyAlignment="1">
      <alignment horizontal="center" vertical="center" wrapText="1"/>
    </xf>
    <xf numFmtId="0" fontId="8" fillId="3" borderId="15" xfId="1" applyFont="1" applyFill="1" applyBorder="1" applyAlignment="1">
      <alignment horizontal="center" vertical="center" wrapText="1"/>
    </xf>
    <xf numFmtId="0" fontId="3"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26"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27" xfId="1" applyFont="1" applyBorder="1" applyAlignment="1">
      <alignment horizontal="center" vertical="center" wrapText="1"/>
    </xf>
    <xf numFmtId="14" fontId="5" fillId="0" borderId="8" xfId="1" applyNumberFormat="1" applyFont="1" applyBorder="1" applyAlignment="1">
      <alignment horizontal="center" vertical="center" wrapText="1"/>
    </xf>
    <xf numFmtId="0" fontId="5" fillId="0" borderId="10" xfId="1" applyFont="1" applyBorder="1" applyAlignment="1">
      <alignment horizontal="center" vertical="center" wrapText="1"/>
    </xf>
    <xf numFmtId="0" fontId="5" fillId="0" borderId="28" xfId="1" applyFont="1" applyBorder="1" applyAlignment="1">
      <alignment horizontal="center" vertical="center" wrapText="1"/>
    </xf>
    <xf numFmtId="0" fontId="5" fillId="0" borderId="8" xfId="1" applyFont="1" applyBorder="1" applyAlignment="1">
      <alignment horizontal="center" vertical="center" wrapText="1"/>
    </xf>
  </cellXfs>
  <cellStyles count="3">
    <cellStyle name="0,0_x000a__x000a_NA_x000a__x000a_ 3" xfId="2" xr:uid="{00000000-0005-0000-0000-000031000000}"/>
    <cellStyle name="常规" xfId="0" builtinId="0"/>
    <cellStyle name="常规 2" xfId="1" xr:uid="{00000000-0005-0000-0000-000001000000}"/>
  </cellStyles>
  <dxfs count="3">
    <dxf>
      <fill>
        <patternFill patternType="solid">
          <bgColor rgb="FFFFC7CE"/>
        </patternFill>
      </fill>
    </dxf>
    <dxf>
      <fill>
        <patternFill patternType="solid">
          <bgColor rgb="FFFFC7CE"/>
        </patternFill>
      </fill>
    </dxf>
    <dxf>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259080</xdr:colOff>
      <xdr:row>0</xdr:row>
      <xdr:rowOff>83820</xdr:rowOff>
    </xdr:from>
    <xdr:to>
      <xdr:col>0</xdr:col>
      <xdr:colOff>2232660</xdr:colOff>
      <xdr:row>0</xdr:row>
      <xdr:rowOff>541020</xdr:rowOff>
    </xdr:to>
    <xdr:pic>
      <xdr:nvPicPr>
        <xdr:cNvPr id="2" name="Picture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259080" y="83820"/>
          <a:ext cx="19735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9"/>
  <sheetViews>
    <sheetView showGridLines="0" tabSelected="1" topLeftCell="A55" zoomScale="80" zoomScaleNormal="80" workbookViewId="0">
      <selection activeCell="H4" sqref="H4"/>
    </sheetView>
  </sheetViews>
  <sheetFormatPr defaultColWidth="12.109375" defaultRowHeight="13.8" x14ac:dyDescent="0.25"/>
  <cols>
    <col min="1" max="1" width="58.77734375" style="1" customWidth="1"/>
    <col min="2" max="2" width="47.109375" style="1" customWidth="1"/>
    <col min="3" max="3" width="17.77734375" style="2" customWidth="1"/>
    <col min="4" max="4" width="11.109375" style="2" customWidth="1"/>
    <col min="5" max="5" width="10.6640625" style="2" customWidth="1"/>
    <col min="6" max="6" width="8.33203125" style="3" customWidth="1"/>
    <col min="7" max="7" width="16.6640625" style="2" customWidth="1"/>
    <col min="8" max="8" width="31.33203125" style="2" customWidth="1"/>
    <col min="9" max="9" width="42.6640625" style="2" customWidth="1"/>
    <col min="10" max="10" width="13.6640625" style="2" customWidth="1"/>
    <col min="11" max="16384" width="12.109375" style="2"/>
  </cols>
  <sheetData>
    <row r="1" spans="1:9" ht="51.75" customHeight="1" x14ac:dyDescent="0.25">
      <c r="A1" s="157" t="s">
        <v>0</v>
      </c>
      <c r="B1" s="158"/>
      <c r="C1" s="158"/>
      <c r="D1" s="158"/>
      <c r="E1" s="158"/>
      <c r="F1" s="158"/>
      <c r="G1" s="159"/>
      <c r="H1" s="53"/>
    </row>
    <row r="2" spans="1:9" ht="35.4" x14ac:dyDescent="0.25">
      <c r="A2" s="4" t="s">
        <v>1</v>
      </c>
      <c r="B2" s="160" t="s">
        <v>113</v>
      </c>
      <c r="C2" s="161"/>
      <c r="D2" s="161"/>
      <c r="E2" s="161"/>
      <c r="F2" s="161"/>
      <c r="G2" s="162"/>
      <c r="H2" s="54"/>
    </row>
    <row r="3" spans="1:9" ht="35.4" x14ac:dyDescent="0.25">
      <c r="A3" s="5" t="s">
        <v>2</v>
      </c>
      <c r="B3" s="6" t="s">
        <v>3</v>
      </c>
      <c r="C3" s="7" t="s">
        <v>4</v>
      </c>
      <c r="D3" s="163">
        <v>44364</v>
      </c>
      <c r="E3" s="164"/>
      <c r="F3" s="164"/>
      <c r="G3" s="165"/>
      <c r="H3" s="55"/>
    </row>
    <row r="4" spans="1:9" ht="36.6" x14ac:dyDescent="0.25">
      <c r="A4" s="5" t="s">
        <v>5</v>
      </c>
      <c r="B4" s="6" t="s">
        <v>6</v>
      </c>
      <c r="C4" s="7" t="s">
        <v>7</v>
      </c>
      <c r="D4" s="166">
        <v>3</v>
      </c>
      <c r="E4" s="164"/>
      <c r="F4" s="164"/>
      <c r="G4" s="165"/>
      <c r="H4" s="55"/>
    </row>
    <row r="5" spans="1:9" ht="37.200000000000003" x14ac:dyDescent="0.25">
      <c r="A5" s="5" t="s">
        <v>8</v>
      </c>
      <c r="B5" s="102" t="s">
        <v>102</v>
      </c>
      <c r="C5" s="7" t="s">
        <v>9</v>
      </c>
      <c r="D5" s="166">
        <v>100</v>
      </c>
      <c r="E5" s="164"/>
      <c r="F5" s="164"/>
      <c r="G5" s="165"/>
      <c r="H5" s="55"/>
    </row>
    <row r="6" spans="1:9" ht="35.4" x14ac:dyDescent="0.25">
      <c r="A6" s="8" t="s">
        <v>10</v>
      </c>
      <c r="B6" s="146">
        <f>C55</f>
        <v>188388.4</v>
      </c>
      <c r="C6" s="147"/>
      <c r="D6" s="147"/>
      <c r="E6" s="147"/>
      <c r="F6" s="147"/>
      <c r="G6" s="148"/>
      <c r="H6" s="56"/>
    </row>
    <row r="7" spans="1:9" ht="36.6" x14ac:dyDescent="0.25">
      <c r="A7" s="9" t="s">
        <v>11</v>
      </c>
      <c r="B7" s="149">
        <f>C57</f>
        <v>201048.10047999999</v>
      </c>
      <c r="C7" s="150"/>
      <c r="D7" s="150"/>
      <c r="E7" s="150"/>
      <c r="F7" s="150"/>
      <c r="G7" s="151"/>
      <c r="H7" s="56"/>
    </row>
    <row r="8" spans="1:9" ht="18.75" customHeight="1" x14ac:dyDescent="0.25">
      <c r="A8" s="152" t="s">
        <v>12</v>
      </c>
      <c r="B8" s="153"/>
      <c r="C8" s="153"/>
      <c r="D8" s="153"/>
      <c r="E8" s="153"/>
      <c r="F8" s="153"/>
      <c r="G8" s="154"/>
      <c r="H8" s="10"/>
    </row>
    <row r="9" spans="1:9" s="1" customFormat="1" ht="36" x14ac:dyDescent="0.25">
      <c r="A9" s="11" t="s">
        <v>13</v>
      </c>
      <c r="B9" s="12">
        <f>SUM(G10:G11)</f>
        <v>45000</v>
      </c>
      <c r="C9" s="155" t="s">
        <v>14</v>
      </c>
      <c r="D9" s="156"/>
      <c r="E9" s="57" t="s">
        <v>15</v>
      </c>
      <c r="F9" s="58" t="s">
        <v>91</v>
      </c>
      <c r="G9" s="59" t="s">
        <v>16</v>
      </c>
      <c r="H9" s="60"/>
    </row>
    <row r="10" spans="1:9" ht="18.600000000000001" x14ac:dyDescent="0.25">
      <c r="A10" s="107" t="s">
        <v>92</v>
      </c>
      <c r="B10" s="13" t="s">
        <v>17</v>
      </c>
      <c r="C10" s="14">
        <v>500</v>
      </c>
      <c r="D10" s="95" t="s">
        <v>18</v>
      </c>
      <c r="E10" s="61">
        <v>15</v>
      </c>
      <c r="F10" s="62">
        <v>2</v>
      </c>
      <c r="G10" s="63">
        <f>C10*E10*F10</f>
        <v>15000</v>
      </c>
      <c r="H10" s="64" t="s">
        <v>112</v>
      </c>
    </row>
    <row r="11" spans="1:9" ht="18.600000000000001" x14ac:dyDescent="0.25">
      <c r="A11" s="108"/>
      <c r="B11" s="13" t="s">
        <v>19</v>
      </c>
      <c r="C11" s="14">
        <v>500</v>
      </c>
      <c r="D11" s="95" t="s">
        <v>18</v>
      </c>
      <c r="E11" s="61">
        <v>30</v>
      </c>
      <c r="F11" s="62">
        <v>2</v>
      </c>
      <c r="G11" s="63">
        <f>C11*E11*F11</f>
        <v>30000</v>
      </c>
      <c r="H11" s="64" t="s">
        <v>111</v>
      </c>
    </row>
    <row r="12" spans="1:9" s="1" customFormat="1" ht="36" x14ac:dyDescent="0.25">
      <c r="A12" s="16" t="s">
        <v>20</v>
      </c>
      <c r="B12" s="17">
        <f>SUM(G13:G15)</f>
        <v>34800</v>
      </c>
      <c r="C12" s="143" t="s">
        <v>14</v>
      </c>
      <c r="D12" s="119"/>
      <c r="E12" s="65" t="s">
        <v>21</v>
      </c>
      <c r="F12" s="66" t="s">
        <v>91</v>
      </c>
      <c r="G12" s="59" t="s">
        <v>16</v>
      </c>
      <c r="H12" s="67"/>
    </row>
    <row r="13" spans="1:9" s="1" customFormat="1" ht="34.799999999999997" x14ac:dyDescent="0.25">
      <c r="A13" s="107" t="s">
        <v>93</v>
      </c>
      <c r="B13" s="13" t="s">
        <v>106</v>
      </c>
      <c r="C13" s="18">
        <v>25000</v>
      </c>
      <c r="D13" s="96" t="s">
        <v>22</v>
      </c>
      <c r="E13" s="68">
        <v>1</v>
      </c>
      <c r="F13" s="69">
        <v>1</v>
      </c>
      <c r="G13" s="70">
        <f>C13*E13*F13</f>
        <v>25000</v>
      </c>
      <c r="H13" s="64" t="s">
        <v>94</v>
      </c>
      <c r="I13" s="92"/>
    </row>
    <row r="14" spans="1:9" s="1" customFormat="1" ht="18.600000000000001" x14ac:dyDescent="0.25">
      <c r="A14" s="108"/>
      <c r="B14" s="20" t="s">
        <v>23</v>
      </c>
      <c r="C14" s="18">
        <v>68</v>
      </c>
      <c r="D14" s="96" t="s">
        <v>22</v>
      </c>
      <c r="E14" s="68">
        <v>70</v>
      </c>
      <c r="F14" s="69">
        <v>2</v>
      </c>
      <c r="G14" s="70">
        <f>C14*E14*F14</f>
        <v>9520</v>
      </c>
      <c r="H14" s="64" t="s">
        <v>110</v>
      </c>
      <c r="I14" s="92"/>
    </row>
    <row r="15" spans="1:9" s="1" customFormat="1" ht="18.600000000000001" x14ac:dyDescent="0.25">
      <c r="A15" s="21"/>
      <c r="B15" s="20" t="s">
        <v>24</v>
      </c>
      <c r="C15" s="18">
        <v>280</v>
      </c>
      <c r="D15" s="96" t="s">
        <v>25</v>
      </c>
      <c r="E15" s="68">
        <v>1</v>
      </c>
      <c r="F15" s="69">
        <v>1</v>
      </c>
      <c r="G15" s="70">
        <f>C15*E15*F15</f>
        <v>280</v>
      </c>
      <c r="H15" s="71"/>
      <c r="I15" s="64"/>
    </row>
    <row r="16" spans="1:9" s="1" customFormat="1" ht="35.4" x14ac:dyDescent="0.25">
      <c r="A16" s="22" t="s">
        <v>26</v>
      </c>
      <c r="B16" s="23">
        <f>SUM(G17:G19)</f>
        <v>61250</v>
      </c>
      <c r="C16" s="144" t="s">
        <v>14</v>
      </c>
      <c r="D16" s="145"/>
      <c r="E16" s="72" t="s">
        <v>27</v>
      </c>
      <c r="F16" s="73" t="s">
        <v>28</v>
      </c>
      <c r="G16" s="59" t="s">
        <v>16</v>
      </c>
      <c r="H16" s="67"/>
    </row>
    <row r="17" spans="1:9" s="1" customFormat="1" ht="18.600000000000001" x14ac:dyDescent="0.25">
      <c r="A17" s="107" t="s">
        <v>95</v>
      </c>
      <c r="B17" s="24" t="s">
        <v>29</v>
      </c>
      <c r="C17" s="25">
        <v>250</v>
      </c>
      <c r="D17" s="95" t="s">
        <v>30</v>
      </c>
      <c r="E17" s="68">
        <v>45</v>
      </c>
      <c r="F17" s="69">
        <v>1</v>
      </c>
      <c r="G17" s="63">
        <f>C17*E17*F17</f>
        <v>11250</v>
      </c>
      <c r="H17" s="64" t="s">
        <v>108</v>
      </c>
    </row>
    <row r="18" spans="1:9" ht="18.75" customHeight="1" x14ac:dyDescent="0.25">
      <c r="A18" s="108"/>
      <c r="B18" s="24" t="s">
        <v>31</v>
      </c>
      <c r="C18" s="25">
        <v>200</v>
      </c>
      <c r="D18" s="95" t="s">
        <v>30</v>
      </c>
      <c r="E18" s="68">
        <v>100</v>
      </c>
      <c r="F18" s="69">
        <v>1</v>
      </c>
      <c r="G18" s="63">
        <f>C18*E18*F18</f>
        <v>20000</v>
      </c>
      <c r="H18" s="64" t="s">
        <v>109</v>
      </c>
      <c r="I18" s="93"/>
    </row>
    <row r="19" spans="1:9" ht="18.75" customHeight="1" x14ac:dyDescent="0.25">
      <c r="A19" s="108"/>
      <c r="B19" s="24" t="s">
        <v>96</v>
      </c>
      <c r="C19" s="25">
        <v>300</v>
      </c>
      <c r="D19" s="95" t="s">
        <v>30</v>
      </c>
      <c r="E19" s="68">
        <v>100</v>
      </c>
      <c r="F19" s="69">
        <v>1</v>
      </c>
      <c r="G19" s="63">
        <f>C19*E19*F19</f>
        <v>30000</v>
      </c>
      <c r="H19" s="64" t="s">
        <v>107</v>
      </c>
      <c r="I19" s="93"/>
    </row>
    <row r="20" spans="1:9" s="1" customFormat="1" ht="35.4" x14ac:dyDescent="0.25">
      <c r="A20" s="22" t="s">
        <v>32</v>
      </c>
      <c r="B20" s="17">
        <f>SUM(G21:G22)</f>
        <v>6000</v>
      </c>
      <c r="C20" s="143" t="s">
        <v>14</v>
      </c>
      <c r="D20" s="119"/>
      <c r="E20" s="65" t="s">
        <v>33</v>
      </c>
      <c r="F20" s="66" t="s">
        <v>34</v>
      </c>
      <c r="G20" s="59" t="s">
        <v>16</v>
      </c>
      <c r="H20" s="67"/>
    </row>
    <row r="21" spans="1:9" s="1" customFormat="1" ht="22.95" customHeight="1" x14ac:dyDescent="0.25">
      <c r="A21" s="109" t="s">
        <v>35</v>
      </c>
      <c r="B21" s="26" t="s">
        <v>97</v>
      </c>
      <c r="C21" s="27">
        <v>200</v>
      </c>
      <c r="D21" s="96" t="s">
        <v>36</v>
      </c>
      <c r="E21" s="68">
        <v>15</v>
      </c>
      <c r="F21" s="68">
        <v>2</v>
      </c>
      <c r="G21" s="63">
        <f>C21*E21*F21</f>
        <v>6000</v>
      </c>
      <c r="H21" s="64" t="s">
        <v>37</v>
      </c>
      <c r="I21" s="64"/>
    </row>
    <row r="22" spans="1:9" s="1" customFormat="1" ht="22.95" customHeight="1" x14ac:dyDescent="0.25">
      <c r="A22" s="110"/>
      <c r="B22" s="26" t="s">
        <v>98</v>
      </c>
      <c r="C22" s="27">
        <v>300</v>
      </c>
      <c r="D22" s="96" t="s">
        <v>36</v>
      </c>
      <c r="E22" s="68">
        <v>0</v>
      </c>
      <c r="F22" s="68">
        <v>2</v>
      </c>
      <c r="G22" s="63">
        <f>C22*E22*F22</f>
        <v>0</v>
      </c>
      <c r="H22" s="64" t="s">
        <v>37</v>
      </c>
      <c r="I22" s="64"/>
    </row>
    <row r="23" spans="1:9" s="1" customFormat="1" ht="36" x14ac:dyDescent="0.25">
      <c r="A23" s="22" t="s">
        <v>38</v>
      </c>
      <c r="B23" s="17">
        <f>SUM(G24:G24)</f>
        <v>700</v>
      </c>
      <c r="C23" s="143" t="s">
        <v>14</v>
      </c>
      <c r="D23" s="119"/>
      <c r="E23" s="65" t="s">
        <v>39</v>
      </c>
      <c r="F23" s="66" t="s">
        <v>40</v>
      </c>
      <c r="G23" s="59" t="s">
        <v>16</v>
      </c>
      <c r="H23" s="67"/>
    </row>
    <row r="24" spans="1:9" ht="52.2" x14ac:dyDescent="0.25">
      <c r="A24" s="28" t="s">
        <v>41</v>
      </c>
      <c r="B24" s="29" t="s">
        <v>42</v>
      </c>
      <c r="C24" s="18">
        <v>10</v>
      </c>
      <c r="D24" s="19" t="s">
        <v>43</v>
      </c>
      <c r="E24" s="68">
        <v>70</v>
      </c>
      <c r="F24" s="69">
        <v>1</v>
      </c>
      <c r="G24" s="63">
        <f>C24*E24*F24</f>
        <v>700</v>
      </c>
      <c r="H24" s="74"/>
      <c r="I24" s="64"/>
    </row>
    <row r="25" spans="1:9" ht="35.4" x14ac:dyDescent="0.25">
      <c r="A25" s="22" t="s">
        <v>44</v>
      </c>
      <c r="B25" s="17">
        <f>SUM(G26:G26)</f>
        <v>0</v>
      </c>
      <c r="C25" s="143" t="s">
        <v>14</v>
      </c>
      <c r="D25" s="119"/>
      <c r="E25" s="65" t="s">
        <v>39</v>
      </c>
      <c r="F25" s="66" t="s">
        <v>45</v>
      </c>
      <c r="G25" s="59" t="s">
        <v>16</v>
      </c>
      <c r="H25" s="67"/>
    </row>
    <row r="26" spans="1:9" ht="18.600000000000001" x14ac:dyDescent="0.25">
      <c r="A26" s="30" t="s">
        <v>46</v>
      </c>
      <c r="C26" s="25"/>
      <c r="D26" s="95" t="s">
        <v>30</v>
      </c>
      <c r="E26" s="68"/>
      <c r="F26" s="69"/>
      <c r="G26" s="63">
        <f>C26*E26*F26</f>
        <v>0</v>
      </c>
      <c r="H26" s="74"/>
    </row>
    <row r="27" spans="1:9" ht="35.4" x14ac:dyDescent="0.25">
      <c r="A27" s="31" t="s">
        <v>47</v>
      </c>
      <c r="B27" s="17">
        <f>SUM(G28:G33)</f>
        <v>13000</v>
      </c>
      <c r="C27" s="143" t="s">
        <v>14</v>
      </c>
      <c r="D27" s="119"/>
      <c r="E27" s="65" t="s">
        <v>39</v>
      </c>
      <c r="F27" s="66" t="s">
        <v>34</v>
      </c>
      <c r="G27" s="59" t="s">
        <v>16</v>
      </c>
      <c r="H27" s="67"/>
    </row>
    <row r="28" spans="1:9" ht="18.75" customHeight="1" x14ac:dyDescent="0.25">
      <c r="A28" s="111" t="s">
        <v>48</v>
      </c>
      <c r="B28" s="32" t="s">
        <v>49</v>
      </c>
      <c r="C28" s="33">
        <v>500</v>
      </c>
      <c r="D28" s="98" t="s">
        <v>50</v>
      </c>
      <c r="E28" s="75">
        <v>1</v>
      </c>
      <c r="F28" s="75">
        <v>3</v>
      </c>
      <c r="G28" s="76">
        <f>C28*E28*F28</f>
        <v>1500</v>
      </c>
      <c r="H28" s="77"/>
    </row>
    <row r="29" spans="1:9" ht="18.75" customHeight="1" x14ac:dyDescent="0.25">
      <c r="A29" s="112"/>
      <c r="B29" s="32" t="s">
        <v>51</v>
      </c>
      <c r="C29" s="33">
        <v>500</v>
      </c>
      <c r="D29" s="98" t="s">
        <v>52</v>
      </c>
      <c r="E29" s="75">
        <v>2</v>
      </c>
      <c r="F29" s="75">
        <v>4</v>
      </c>
      <c r="G29" s="76">
        <f t="shared" ref="G29:G30" si="0">C29*E29*F29</f>
        <v>4000</v>
      </c>
      <c r="H29" s="77"/>
    </row>
    <row r="30" spans="1:9" ht="18.75" customHeight="1" x14ac:dyDescent="0.25">
      <c r="A30" s="112"/>
      <c r="B30" s="34" t="s">
        <v>53</v>
      </c>
      <c r="C30" s="25">
        <v>1000</v>
      </c>
      <c r="D30" s="95" t="s">
        <v>43</v>
      </c>
      <c r="E30" s="68">
        <v>2</v>
      </c>
      <c r="F30" s="68">
        <v>2</v>
      </c>
      <c r="G30" s="76">
        <f t="shared" si="0"/>
        <v>4000</v>
      </c>
      <c r="H30" s="64" t="s">
        <v>54</v>
      </c>
    </row>
    <row r="31" spans="1:9" ht="18.45" customHeight="1" x14ac:dyDescent="0.25">
      <c r="A31" s="112"/>
      <c r="B31" s="34" t="s">
        <v>55</v>
      </c>
      <c r="C31" s="35">
        <v>500</v>
      </c>
      <c r="D31" s="95" t="s">
        <v>43</v>
      </c>
      <c r="E31" s="68">
        <v>1</v>
      </c>
      <c r="F31" s="68">
        <v>1</v>
      </c>
      <c r="G31" s="76">
        <f t="shared" ref="G31:G32" si="1">C31*E31*F31</f>
        <v>500</v>
      </c>
      <c r="H31" s="74"/>
    </row>
    <row r="32" spans="1:9" ht="18.600000000000001" x14ac:dyDescent="0.25">
      <c r="A32" s="113"/>
      <c r="B32" s="34" t="s">
        <v>56</v>
      </c>
      <c r="C32" s="35">
        <v>500</v>
      </c>
      <c r="D32" s="95" t="s">
        <v>43</v>
      </c>
      <c r="E32" s="68">
        <v>2</v>
      </c>
      <c r="F32" s="68">
        <v>3</v>
      </c>
      <c r="G32" s="76">
        <f t="shared" si="1"/>
        <v>3000</v>
      </c>
      <c r="H32" s="74"/>
    </row>
    <row r="33" spans="1:9" ht="18.600000000000001" x14ac:dyDescent="0.25">
      <c r="A33" s="28" t="s">
        <v>57</v>
      </c>
      <c r="B33" s="29" t="s">
        <v>58</v>
      </c>
      <c r="D33" s="15" t="s">
        <v>36</v>
      </c>
      <c r="E33" s="68"/>
      <c r="F33" s="68"/>
      <c r="G33" s="76">
        <f t="shared" ref="G33" si="2">C33*E33*F33</f>
        <v>0</v>
      </c>
      <c r="H33" s="77"/>
      <c r="I33" s="64"/>
    </row>
    <row r="34" spans="1:9" ht="35.4" x14ac:dyDescent="0.25">
      <c r="A34" s="36" t="s">
        <v>59</v>
      </c>
      <c r="B34" s="37">
        <f>SUM(G35:G44)</f>
        <v>13980</v>
      </c>
      <c r="C34" s="133" t="s">
        <v>14</v>
      </c>
      <c r="D34" s="134"/>
      <c r="E34" s="78" t="s">
        <v>39</v>
      </c>
      <c r="F34" s="66" t="s">
        <v>34</v>
      </c>
      <c r="G34" s="59" t="s">
        <v>16</v>
      </c>
      <c r="H34" s="67"/>
    </row>
    <row r="35" spans="1:9" ht="18" x14ac:dyDescent="0.25">
      <c r="A35" s="114" t="s">
        <v>60</v>
      </c>
      <c r="B35" s="38" t="s">
        <v>61</v>
      </c>
      <c r="C35" s="18">
        <v>1500</v>
      </c>
      <c r="D35" s="39" t="s">
        <v>62</v>
      </c>
      <c r="E35" s="69">
        <v>1</v>
      </c>
      <c r="F35" s="69">
        <v>1</v>
      </c>
      <c r="G35" s="76">
        <f t="shared" ref="G35:G44" si="3">C35*E35*F35</f>
        <v>1500</v>
      </c>
      <c r="H35" s="79"/>
    </row>
    <row r="36" spans="1:9" ht="18" x14ac:dyDescent="0.25">
      <c r="A36" s="115"/>
      <c r="B36" s="38" t="s">
        <v>63</v>
      </c>
      <c r="C36" s="18">
        <v>2000</v>
      </c>
      <c r="D36" s="39" t="s">
        <v>62</v>
      </c>
      <c r="E36" s="69">
        <v>1</v>
      </c>
      <c r="F36" s="69">
        <v>1</v>
      </c>
      <c r="G36" s="76">
        <f t="shared" si="3"/>
        <v>2000</v>
      </c>
      <c r="H36" s="80"/>
    </row>
    <row r="37" spans="1:9" ht="18" x14ac:dyDescent="0.25">
      <c r="A37" s="116" t="s">
        <v>64</v>
      </c>
      <c r="B37" s="38" t="s">
        <v>65</v>
      </c>
      <c r="C37" s="18">
        <v>50</v>
      </c>
      <c r="D37" s="39" t="s">
        <v>66</v>
      </c>
      <c r="E37" s="69">
        <v>4</v>
      </c>
      <c r="F37" s="69">
        <v>1</v>
      </c>
      <c r="G37" s="76">
        <f t="shared" si="3"/>
        <v>200</v>
      </c>
      <c r="H37" s="80"/>
    </row>
    <row r="38" spans="1:9" ht="18" x14ac:dyDescent="0.25">
      <c r="A38" s="116"/>
      <c r="B38" s="38" t="s">
        <v>67</v>
      </c>
      <c r="C38" s="18">
        <v>200</v>
      </c>
      <c r="D38" s="39" t="s">
        <v>66</v>
      </c>
      <c r="E38" s="69">
        <v>1</v>
      </c>
      <c r="F38" s="69">
        <v>1</v>
      </c>
      <c r="G38" s="76">
        <f t="shared" si="3"/>
        <v>200</v>
      </c>
      <c r="H38" s="80"/>
    </row>
    <row r="39" spans="1:9" ht="18" x14ac:dyDescent="0.25">
      <c r="A39" s="117"/>
      <c r="B39" s="40" t="s">
        <v>68</v>
      </c>
      <c r="C39" s="18">
        <v>150</v>
      </c>
      <c r="D39" s="39" t="s">
        <v>69</v>
      </c>
      <c r="E39" s="69">
        <v>15</v>
      </c>
      <c r="F39" s="69">
        <v>2</v>
      </c>
      <c r="G39" s="76">
        <f t="shared" si="3"/>
        <v>4500</v>
      </c>
      <c r="H39" s="80"/>
    </row>
    <row r="40" spans="1:9" ht="25.8" customHeight="1" x14ac:dyDescent="0.25">
      <c r="A40" s="99" t="s">
        <v>99</v>
      </c>
      <c r="B40" s="38" t="s">
        <v>105</v>
      </c>
      <c r="C40" s="18">
        <v>4000</v>
      </c>
      <c r="D40" s="100" t="s">
        <v>100</v>
      </c>
      <c r="E40" s="69">
        <v>1</v>
      </c>
      <c r="F40" s="69">
        <v>1</v>
      </c>
      <c r="G40" s="76">
        <f t="shared" si="3"/>
        <v>4000</v>
      </c>
      <c r="H40" s="80"/>
    </row>
    <row r="41" spans="1:9" ht="25.8" customHeight="1" x14ac:dyDescent="0.25">
      <c r="A41" s="103" t="s">
        <v>114</v>
      </c>
      <c r="B41" s="103" t="s">
        <v>118</v>
      </c>
      <c r="C41" s="18">
        <v>200</v>
      </c>
      <c r="D41" s="39" t="s">
        <v>115</v>
      </c>
      <c r="E41" s="69">
        <v>6</v>
      </c>
      <c r="F41" s="69">
        <v>1</v>
      </c>
      <c r="G41" s="76">
        <f t="shared" si="3"/>
        <v>1200</v>
      </c>
      <c r="H41" s="80"/>
    </row>
    <row r="42" spans="1:9" ht="25.8" customHeight="1" x14ac:dyDescent="0.25">
      <c r="A42" s="103" t="s">
        <v>116</v>
      </c>
      <c r="B42" s="103" t="s">
        <v>117</v>
      </c>
      <c r="C42" s="18">
        <v>50</v>
      </c>
      <c r="D42" s="39" t="s">
        <v>115</v>
      </c>
      <c r="E42" s="69">
        <v>4</v>
      </c>
      <c r="F42" s="69">
        <v>1</v>
      </c>
      <c r="G42" s="76">
        <f t="shared" si="3"/>
        <v>200</v>
      </c>
      <c r="H42" s="80"/>
    </row>
    <row r="43" spans="1:9" ht="18" x14ac:dyDescent="0.25">
      <c r="A43" s="101" t="s">
        <v>101</v>
      </c>
      <c r="B43" s="103" t="s">
        <v>103</v>
      </c>
      <c r="C43" s="18">
        <v>8</v>
      </c>
      <c r="D43" s="100" t="s">
        <v>100</v>
      </c>
      <c r="E43" s="69">
        <v>20</v>
      </c>
      <c r="F43" s="69">
        <v>1</v>
      </c>
      <c r="G43" s="76">
        <f t="shared" si="3"/>
        <v>160</v>
      </c>
      <c r="H43" s="80"/>
    </row>
    <row r="44" spans="1:9" ht="18" x14ac:dyDescent="0.25">
      <c r="A44" s="101" t="s">
        <v>101</v>
      </c>
      <c r="B44" s="103" t="s">
        <v>104</v>
      </c>
      <c r="C44" s="18">
        <v>10</v>
      </c>
      <c r="D44" s="100" t="s">
        <v>100</v>
      </c>
      <c r="E44" s="69">
        <v>2</v>
      </c>
      <c r="F44" s="69">
        <v>1</v>
      </c>
      <c r="G44" s="76">
        <f t="shared" si="3"/>
        <v>20</v>
      </c>
      <c r="H44" s="80"/>
    </row>
    <row r="45" spans="1:9" ht="105.6" x14ac:dyDescent="0.25">
      <c r="A45" s="22" t="s">
        <v>70</v>
      </c>
      <c r="B45" s="41" t="s">
        <v>71</v>
      </c>
      <c r="C45" s="135">
        <f>SUM(B9+B12+B16+B20+B23+B25+B27+B34)-G30</f>
        <v>170730</v>
      </c>
      <c r="D45" s="136"/>
      <c r="E45" s="136"/>
      <c r="F45" s="136"/>
      <c r="G45" s="137"/>
      <c r="H45" s="81"/>
    </row>
    <row r="46" spans="1:9" ht="20.399999999999999" x14ac:dyDescent="0.25">
      <c r="A46" s="28" t="s">
        <v>72</v>
      </c>
      <c r="B46" s="42">
        <v>0.08</v>
      </c>
      <c r="C46" s="138">
        <f>C45*B46</f>
        <v>13658.4</v>
      </c>
      <c r="D46" s="139"/>
      <c r="E46" s="139"/>
      <c r="F46" s="139"/>
      <c r="G46" s="140"/>
      <c r="H46" s="82"/>
    </row>
    <row r="47" spans="1:9" ht="17.399999999999999" x14ac:dyDescent="0.25">
      <c r="A47" s="31" t="s">
        <v>73</v>
      </c>
      <c r="B47" s="136">
        <f>C45+C46</f>
        <v>184388.4</v>
      </c>
      <c r="C47" s="141">
        <f>C45*C46</f>
        <v>2331898632</v>
      </c>
      <c r="D47" s="141"/>
      <c r="E47" s="141"/>
      <c r="F47" s="141"/>
      <c r="G47" s="142"/>
      <c r="H47" s="83"/>
    </row>
    <row r="48" spans="1:9" ht="35.4" x14ac:dyDescent="0.25">
      <c r="A48" s="22" t="s">
        <v>74</v>
      </c>
      <c r="B48" s="17">
        <f>SUM(G49:G51)</f>
        <v>0</v>
      </c>
      <c r="C48" s="143" t="s">
        <v>14</v>
      </c>
      <c r="D48" s="119"/>
      <c r="E48" s="65" t="s">
        <v>39</v>
      </c>
      <c r="F48" s="66" t="s">
        <v>28</v>
      </c>
      <c r="G48" s="84"/>
      <c r="H48" s="67"/>
    </row>
    <row r="49" spans="1:9" ht="34.799999999999997" x14ac:dyDescent="0.25">
      <c r="A49" s="28" t="s">
        <v>75</v>
      </c>
      <c r="B49" s="39" t="s">
        <v>76</v>
      </c>
      <c r="C49" s="25"/>
      <c r="D49" s="95" t="s">
        <v>77</v>
      </c>
      <c r="E49" s="68"/>
      <c r="F49" s="69"/>
      <c r="G49" s="63">
        <f>C49*E49*F49</f>
        <v>0</v>
      </c>
      <c r="H49" s="74"/>
    </row>
    <row r="50" spans="1:9" ht="18.600000000000001" x14ac:dyDescent="0.25">
      <c r="A50" s="43" t="s">
        <v>78</v>
      </c>
      <c r="B50" s="39"/>
      <c r="C50" s="25"/>
      <c r="D50" s="95" t="s">
        <v>77</v>
      </c>
      <c r="E50" s="68"/>
      <c r="F50" s="69"/>
      <c r="G50" s="63">
        <f>C50*E50*F50</f>
        <v>0</v>
      </c>
      <c r="H50" s="74"/>
    </row>
    <row r="51" spans="1:9" ht="18.600000000000001" x14ac:dyDescent="0.25">
      <c r="A51" s="43" t="s">
        <v>79</v>
      </c>
      <c r="B51" s="39"/>
      <c r="C51" s="25"/>
      <c r="D51" s="95" t="s">
        <v>77</v>
      </c>
      <c r="E51" s="68"/>
      <c r="F51" s="69"/>
      <c r="G51" s="63">
        <f>C51*E51*F51</f>
        <v>0</v>
      </c>
      <c r="H51" s="74"/>
      <c r="I51" s="94"/>
    </row>
    <row r="52" spans="1:9" ht="34.799999999999997" x14ac:dyDescent="0.25">
      <c r="A52" s="31" t="s">
        <v>80</v>
      </c>
      <c r="B52" s="17">
        <f>SUM(G53:G54)</f>
        <v>0</v>
      </c>
      <c r="C52" s="118" t="s">
        <v>81</v>
      </c>
      <c r="D52" s="119"/>
      <c r="E52" s="85" t="s">
        <v>82</v>
      </c>
      <c r="F52" s="86" t="s">
        <v>83</v>
      </c>
      <c r="G52" s="87"/>
      <c r="H52" s="88"/>
    </row>
    <row r="53" spans="1:9" ht="18.600000000000001" x14ac:dyDescent="0.25">
      <c r="A53" s="28" t="s">
        <v>80</v>
      </c>
      <c r="B53" s="44"/>
      <c r="C53" s="25"/>
      <c r="D53" s="95" t="s">
        <v>30</v>
      </c>
      <c r="E53" s="69"/>
      <c r="F53" s="69"/>
      <c r="G53" s="76">
        <f>C53*E53*F53</f>
        <v>0</v>
      </c>
      <c r="H53" s="77"/>
    </row>
    <row r="54" spans="1:9" ht="18.600000000000001" x14ac:dyDescent="0.25">
      <c r="A54" s="45" t="s">
        <v>84</v>
      </c>
      <c r="B54" s="46"/>
      <c r="C54" s="47"/>
      <c r="D54" s="97" t="s">
        <v>30</v>
      </c>
      <c r="E54" s="69"/>
      <c r="F54" s="69"/>
      <c r="G54" s="89">
        <f>G53*C54</f>
        <v>0</v>
      </c>
      <c r="H54" s="77"/>
    </row>
    <row r="55" spans="1:9" ht="54" x14ac:dyDescent="0.25">
      <c r="A55" s="22" t="s">
        <v>85</v>
      </c>
      <c r="B55" s="48" t="s">
        <v>86</v>
      </c>
      <c r="C55" s="120">
        <f>B47+B48+G30+B52</f>
        <v>188388.4</v>
      </c>
      <c r="D55" s="121"/>
      <c r="E55" s="122"/>
      <c r="F55" s="122"/>
      <c r="G55" s="123"/>
      <c r="H55" s="83"/>
    </row>
    <row r="56" spans="1:9" ht="18.600000000000001" x14ac:dyDescent="0.25">
      <c r="A56" s="22" t="s">
        <v>87</v>
      </c>
      <c r="B56" s="49">
        <v>6.7199999999999996E-2</v>
      </c>
      <c r="C56" s="124">
        <f>C55*B56</f>
        <v>12659.70048</v>
      </c>
      <c r="D56" s="125"/>
      <c r="E56" s="125"/>
      <c r="F56" s="125"/>
      <c r="G56" s="126"/>
      <c r="H56" s="90"/>
    </row>
    <row r="57" spans="1:9" ht="18" x14ac:dyDescent="0.25">
      <c r="A57" s="31" t="s">
        <v>88</v>
      </c>
      <c r="B57" s="50"/>
      <c r="C57" s="127">
        <f>C55+C56</f>
        <v>201048.10047999999</v>
      </c>
      <c r="D57" s="128"/>
      <c r="E57" s="128"/>
      <c r="F57" s="128"/>
      <c r="G57" s="129"/>
      <c r="H57" s="90"/>
    </row>
    <row r="58" spans="1:9" ht="34.799999999999997" x14ac:dyDescent="0.25">
      <c r="A58" s="28" t="s">
        <v>89</v>
      </c>
      <c r="B58" s="19"/>
      <c r="C58" s="130">
        <v>90</v>
      </c>
      <c r="D58" s="131"/>
      <c r="E58" s="131"/>
      <c r="F58" s="131"/>
      <c r="G58" s="132"/>
      <c r="H58" s="91"/>
    </row>
    <row r="59" spans="1:9" ht="35.4" x14ac:dyDescent="0.25">
      <c r="A59" s="51" t="s">
        <v>90</v>
      </c>
      <c r="B59" s="52"/>
      <c r="C59" s="104">
        <f>C57/C58</f>
        <v>2233.8677831111108</v>
      </c>
      <c r="D59" s="105"/>
      <c r="E59" s="105"/>
      <c r="F59" s="105"/>
      <c r="G59" s="106"/>
      <c r="H59" s="90"/>
    </row>
  </sheetData>
  <mergeCells count="33">
    <mergeCell ref="A1:G1"/>
    <mergeCell ref="B2:G2"/>
    <mergeCell ref="D3:G3"/>
    <mergeCell ref="D4:G4"/>
    <mergeCell ref="D5:G5"/>
    <mergeCell ref="B6:G6"/>
    <mergeCell ref="B7:G7"/>
    <mergeCell ref="A8:G8"/>
    <mergeCell ref="C9:D9"/>
    <mergeCell ref="C12:D12"/>
    <mergeCell ref="B47:G47"/>
    <mergeCell ref="C48:D48"/>
    <mergeCell ref="C16:D16"/>
    <mergeCell ref="C20:D20"/>
    <mergeCell ref="C23:D23"/>
    <mergeCell ref="C25:D25"/>
    <mergeCell ref="C27:D27"/>
    <mergeCell ref="C59:G59"/>
    <mergeCell ref="A10:A11"/>
    <mergeCell ref="A13:A14"/>
    <mergeCell ref="A17:A19"/>
    <mergeCell ref="A21:A22"/>
    <mergeCell ref="A28:A32"/>
    <mergeCell ref="A35:A36"/>
    <mergeCell ref="A37:A39"/>
    <mergeCell ref="C52:D52"/>
    <mergeCell ref="C55:G55"/>
    <mergeCell ref="C56:G56"/>
    <mergeCell ref="C57:G57"/>
    <mergeCell ref="C58:G58"/>
    <mergeCell ref="C34:D34"/>
    <mergeCell ref="C45:G45"/>
    <mergeCell ref="C46:G46"/>
  </mergeCells>
  <phoneticPr fontId="18" type="noConversion"/>
  <conditionalFormatting sqref="C17">
    <cfRule type="cellIs" dxfId="2" priority="2" stopIfTrue="1" operator="greaterThan">
      <formula>500</formula>
    </cfRule>
  </conditionalFormatting>
  <conditionalFormatting sqref="C18">
    <cfRule type="cellIs" dxfId="1" priority="5" stopIfTrue="1" operator="greaterThan">
      <formula>500</formula>
    </cfRule>
  </conditionalFormatting>
  <conditionalFormatting sqref="C19">
    <cfRule type="cellIs" dxfId="0" priority="1" stopIfTrue="1" operator="greaterThan">
      <formula>500</formula>
    </cfRule>
  </conditionalFormatting>
  <dataValidations count="5">
    <dataValidation allowBlank="1" showInputMessage="1" showErrorMessage="1" prompt="Double click, entering into the linked cell of &quot;Debriefing Check List&quot; to input directly_x000a__x000a_双击进入&quot;描述清单&quot;的相应单元格进行输入" sqref="B2 B65483 B131019 B196555 B262091 B327627 B393163 B458699 B524235 B589771 B655307 B720843 B786379 B851915 B917451 B982987 B4:B5 B65485:B65486 B131021:B131022 B196557:B196558 B262093:B262094 B327629:B327630 B393165:B393166 B458701:B458702 B524237:B524238 B589773:B589774 B655309:B655310 B720845:B720846 B786381:B786382 B851917:B851918 B917453:B917454 B982989:B982990 D4:D5 D65485:D65486 D131021:D131022 D196557:D196558 D262093:D262094 D327629:D327630 D393165:D393166 D458701:D458702 D524237:D524238 D589773:D589774 D655309:D655310 D720845:D720846 D786381:D786382 D851917:D851918 D917453:D917454 D982989:D982990" xr:uid="{00000000-0002-0000-0100-000000000000}"/>
    <dataValidation allowBlank="1" showInputMessage="1" showErrorMessage="1" errorTitle="录入有误" error="1.请按照格式录入_x000a_2.报价日期需要早于活动日期" promptTitle="请录入日期" prompt="格式如: 2010-7-1" sqref="D3:H3 D65484:H65484 D131020:H131020 D196556:H196556 D262092:H262092 D327628:H327628 D393164:H393164 D458700:H458700 D524236:H524236 D589772:H589772 D655308:H655308 D720844:H720844 D786380:H786380 D851916:H851916 D917452:H917452 D982988:H982988" xr:uid="{00000000-0002-0000-0100-000001000000}"/>
    <dataValidation allowBlank="1" showInputMessage="1" showErrorMessage="1" promptTitle="不需要录入" prompt="_x000a_表格自动运算" sqref="B7 B65488 B131024 B196560 B262096 B327632 B393168 B458704 B524240 B589776 B655312 B720848 B786384 B851920 B917456 B982992" xr:uid="{00000000-0002-0000-0100-000002000000}"/>
    <dataValidation allowBlank="1" showInputMessage="1" showErrorMessage="1" promptTitle="The labor cost in setup 搭建劳工成本" prompt="_x000a_All labor costs in setup should be input into agency fee (Jonior/Advance Skilled Workers)_x000a__x000a_搭建中的劳工成本应计入服务费用(初级/高级技工费用)" sqref="A27 A34 A45 A65534 A65572:B65572 A65581 A131070 A131108:B131108 A131117 A196606 A196644:B196644 A196653 A262142 A262180:B262180 A262189 A327678 A327716:B327716 A327725 A393214 A393252:B393252 A393261 A458750 A458788:B458788 A458797 A524286 A524324:B524324 A524333 A589822 A589860:B589860 A589869 A655358 A655396:B655396 A655405 A720894 A720932:B720932 A720941 A786430 A786468:B786468 A786477 A851966 A852004:B852004 A852013 A917502 A917540:B917540 A917549 A983038 A983076:B983076 A983085 A52:A53 A55:A56 A65548:A65561 A65566:A65571 A65588:A65589 A65591:A65592 A131084:A131097 A131102:A131107 A131124:A131125 A131127:A131128 A196620:A196633 A196638:A196643 A196660:A196661 A196663:A196664 A262156:A262169 A262174:A262179 A262196:A262197 A262199:A262200 A327692:A327705 A327710:A327715 A327732:A327733 A327735:A327736 A393228:A393241 A393246:A393251 A393268:A393269 A393271:A393272 A458764:A458777 A458782:A458787 A458804:A458805 A458807:A458808 A524300:A524313 A524318:A524323 A524340:A524341 A524343:A524344 A589836:A589849 A589854:A589859 A589876:A589877 A589879:A589880 A655372:A655385 A655390:A655395 A655412:A655413 A655415:A655416 A720908:A720921 A720926:A720931 A720948:A720949 A720951:A720952 A786444:A786457 A786462:A786467 A786484:A786485 A786487:A786488 A851980:A851993 A851998:A852003 A852020:A852021 A852023:A852024 A917516:A917529 A917534:A917539 A917556:A917557 A917559:A917560 A983052:A983065 A983070:A983075 A983092:A983093 A983095:A983096" xr:uid="{00000000-0002-0000-0100-000003000000}"/>
    <dataValidation allowBlank="1" showInputMessage="1" showErrorMessage="1" promptTitle="请在此插入行. Please insert from here." prompt="_x000a_Please copy this line, and click the right button to insert the copies line._x000a__x000a_1.请点选本行&quot;行符&quot;_x000a_2.点选右键&quot;复制&quot;一整行_x000a_3.用右键点选本行&quot;行符&quot;并&quot;插入复制的单元格&quot;" sqref="A28 A59 A65544 A65595 A131080 A131131 A196616 A196667 A262152 A262203 A327688 A327739 A393224 A393275 A458760 A458811 A524296 A524347 A589832 A589883 A655368 A655419 A720904 A720955 A786440 A786491 A851976 A852027 A917512 A917563 A983048 A983099" xr:uid="{00000000-0002-0000-0100-000004000000}"/>
  </dataValidations>
  <printOptions horizontalCentered="1" verticalCentered="1"/>
  <pageMargins left="0.15902777777777799" right="0.15902777777777799" top="0.75" bottom="0.75" header="0.30902777777777801" footer="0.30902777777777801"/>
  <pageSetup paperSize="9" scale="4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2021年拜尔坦泡沫银上市会 大连新世界</vt:lpstr>
      <vt:lpstr>'2021年拜尔坦泡沫银上市会 大连新世界'!Print_Area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耿吴茜</dc:creator>
  <cp:lastModifiedBy>袁少晨</cp:lastModifiedBy>
  <cp:lastPrinted>2021-03-24T00:59:00Z</cp:lastPrinted>
  <dcterms:created xsi:type="dcterms:W3CDTF">2021-03-07T00:25:00Z</dcterms:created>
  <dcterms:modified xsi:type="dcterms:W3CDTF">2021-06-30T06:56:34Z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48AC03D94D8B46BE83077BC36F4C5C35</vt:lpwstr>
  </property>
  <property fmtid="{D5CDD505-2E9C-101B-9397-08002B2CF9AE}" pid="3" name="KSOProductBuildVer">
    <vt:lpwstr>2052-3.6.1.5768</vt:lpwstr>
  </property>
</Properties>
</file>