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735" tabRatio="899" activeTab="6"/>
  </bookViews>
  <sheets>
    <sheet name="总览" sheetId="11" r:id="rId1"/>
    <sheet name="南线-杭州" sheetId="10" r:id="rId2"/>
    <sheet name="南线-上海" sheetId="7" r:id="rId3"/>
    <sheet name="南线-武汉" sheetId="6" r:id="rId4"/>
    <sheet name="南线-广州" sheetId="8" r:id="rId5"/>
    <sheet name="南线-南京" sheetId="9" r:id="rId6"/>
    <sheet name="北线-大连" sheetId="1" r:id="rId7"/>
    <sheet name="北线-北京" sheetId="5" r:id="rId8"/>
    <sheet name="北线-成都" sheetId="4" r:id="rId9"/>
    <sheet name="北线-烟台" sheetId="2" r:id="rId10"/>
    <sheet name="北线-郑州" sheetId="3" r:id="rId11"/>
  </sheets>
  <definedNames>
    <definedName name="_xlnm.Print_Area" localSheetId="7">'北线-北京'!$A$1:$H$39</definedName>
    <definedName name="_xlnm.Print_Area" localSheetId="8">'北线-成都'!$A$1:$H$41</definedName>
    <definedName name="_xlnm.Print_Area" localSheetId="6">'北线-大连'!$A$1:$H$42</definedName>
    <definedName name="_xlnm.Print_Area" localSheetId="9">'北线-烟台'!$A$1:$H$40</definedName>
    <definedName name="_xlnm.Print_Area" localSheetId="10">'北线-郑州'!$A$1:$H$41</definedName>
    <definedName name="_xlnm.Print_Area" localSheetId="4">'南线-广州'!$A$1:$H$41</definedName>
    <definedName name="_xlnm.Print_Area" localSheetId="1">'南线-杭州'!$A$1:$H$44</definedName>
    <definedName name="_xlnm.Print_Area" localSheetId="5">'南线-南京'!$A$1:$H$42</definedName>
    <definedName name="_xlnm.Print_Area" localSheetId="2">'南线-上海'!$A$1:$H$42</definedName>
    <definedName name="_xlnm.Print_Area" localSheetId="3">'南线-武汉'!$A$1:$H$42</definedName>
    <definedName name="_xlnm.Print_Titles" localSheetId="7">'北线-北京'!$1:$7</definedName>
    <definedName name="_xlnm.Print_Titles" localSheetId="8">'北线-成都'!$1:$7</definedName>
    <definedName name="_xlnm.Print_Titles" localSheetId="6">'北线-大连'!$1:$7</definedName>
    <definedName name="_xlnm.Print_Titles" localSheetId="9">'北线-烟台'!$1:$7</definedName>
    <definedName name="_xlnm.Print_Titles" localSheetId="10">'北线-郑州'!$1:$7</definedName>
    <definedName name="_xlnm.Print_Titles" localSheetId="4">'南线-广州'!$1:$7</definedName>
    <definedName name="_xlnm.Print_Titles" localSheetId="1">'南线-杭州'!$1:$7</definedName>
    <definedName name="_xlnm.Print_Titles" localSheetId="5">'南线-南京'!$1:$7</definedName>
    <definedName name="_xlnm.Print_Titles" localSheetId="2">'南线-上海'!$1:$7</definedName>
    <definedName name="_xlnm.Print_Titles" localSheetId="3">'南线-武汉'!$1:$7</definedName>
  </definedNames>
  <calcPr calcId="125725"/>
</workbook>
</file>

<file path=xl/calcChain.xml><?xml version="1.0" encoding="utf-8"?>
<calcChain xmlns="http://schemas.openxmlformats.org/spreadsheetml/2006/main">
  <c r="G15" i="3"/>
  <c r="G21"/>
  <c r="G22"/>
  <c r="G23"/>
  <c r="G24"/>
  <c r="G34"/>
  <c r="G38"/>
  <c r="G9"/>
  <c r="G39" s="1"/>
  <c r="G10"/>
  <c r="G11"/>
  <c r="G12"/>
  <c r="G13"/>
  <c r="G14"/>
  <c r="G16"/>
  <c r="G17"/>
  <c r="G19"/>
  <c r="G25"/>
  <c r="G27"/>
  <c r="G29"/>
  <c r="G30"/>
  <c r="G31"/>
  <c r="G32"/>
  <c r="G36"/>
  <c r="G37"/>
  <c r="G16" i="2"/>
  <c r="G20"/>
  <c r="G21"/>
  <c r="G22"/>
  <c r="G23"/>
  <c r="G33"/>
  <c r="G37"/>
  <c r="G9"/>
  <c r="G38" s="1"/>
  <c r="G10"/>
  <c r="G11"/>
  <c r="G12"/>
  <c r="G13"/>
  <c r="G14"/>
  <c r="G15"/>
  <c r="G17"/>
  <c r="G18"/>
  <c r="G24"/>
  <c r="G26"/>
  <c r="G28"/>
  <c r="G29"/>
  <c r="G30"/>
  <c r="G31"/>
  <c r="G35"/>
  <c r="G36"/>
  <c r="G9" i="4"/>
  <c r="G10"/>
  <c r="G39" s="1"/>
  <c r="G11"/>
  <c r="G12"/>
  <c r="G21"/>
  <c r="G22"/>
  <c r="G23"/>
  <c r="G24"/>
  <c r="G34"/>
  <c r="G38"/>
  <c r="G15"/>
  <c r="G13"/>
  <c r="G14"/>
  <c r="G16"/>
  <c r="G17"/>
  <c r="G19"/>
  <c r="G25"/>
  <c r="G27"/>
  <c r="G29"/>
  <c r="G30"/>
  <c r="G31"/>
  <c r="G32"/>
  <c r="G36"/>
  <c r="G37"/>
  <c r="G9" i="5"/>
  <c r="G10"/>
  <c r="G37" s="1"/>
  <c r="G32"/>
  <c r="G36"/>
  <c r="G11"/>
  <c r="G12"/>
  <c r="G13"/>
  <c r="G14"/>
  <c r="G15"/>
  <c r="G17"/>
  <c r="G19"/>
  <c r="G20"/>
  <c r="G21"/>
  <c r="G22"/>
  <c r="G23"/>
  <c r="G25"/>
  <c r="G27"/>
  <c r="G28"/>
  <c r="G29"/>
  <c r="G30"/>
  <c r="G34"/>
  <c r="G35"/>
  <c r="G9" i="1"/>
  <c r="G10"/>
  <c r="G40" s="1"/>
  <c r="G11"/>
  <c r="G12"/>
  <c r="G22"/>
  <c r="G23"/>
  <c r="G24"/>
  <c r="G25"/>
  <c r="G35"/>
  <c r="G37"/>
  <c r="G38"/>
  <c r="G13"/>
  <c r="G14"/>
  <c r="G15"/>
  <c r="G16"/>
  <c r="G17"/>
  <c r="G19"/>
  <c r="G20"/>
  <c r="G26"/>
  <c r="G28"/>
  <c r="G30"/>
  <c r="G31"/>
  <c r="G32"/>
  <c r="G33"/>
  <c r="G32" i="9"/>
  <c r="G14"/>
  <c r="G21"/>
  <c r="G22"/>
  <c r="G23"/>
  <c r="G24"/>
  <c r="G35"/>
  <c r="G39"/>
  <c r="G9"/>
  <c r="G10"/>
  <c r="G11"/>
  <c r="G12"/>
  <c r="G13"/>
  <c r="G15"/>
  <c r="G16"/>
  <c r="G18"/>
  <c r="G19"/>
  <c r="G25"/>
  <c r="G27"/>
  <c r="G28"/>
  <c r="G30"/>
  <c r="G31"/>
  <c r="G33"/>
  <c r="G37"/>
  <c r="G38"/>
  <c r="G40"/>
  <c r="G41" s="1"/>
  <c r="G42" s="1"/>
  <c r="B10" i="11" s="1"/>
  <c r="G31" i="8"/>
  <c r="G12"/>
  <c r="G13"/>
  <c r="G14"/>
  <c r="G20"/>
  <c r="G21"/>
  <c r="G22"/>
  <c r="G23"/>
  <c r="G26"/>
  <c r="G38"/>
  <c r="G9"/>
  <c r="G10"/>
  <c r="G11"/>
  <c r="G15"/>
  <c r="G16"/>
  <c r="G18"/>
  <c r="G24"/>
  <c r="G27"/>
  <c r="G29"/>
  <c r="G30"/>
  <c r="G32"/>
  <c r="G34"/>
  <c r="G36"/>
  <c r="G37"/>
  <c r="G39"/>
  <c r="G40" s="1"/>
  <c r="G41" s="1"/>
  <c r="B8" i="11" s="1"/>
  <c r="G32" i="6"/>
  <c r="G9"/>
  <c r="G10"/>
  <c r="G40" s="1"/>
  <c r="G11"/>
  <c r="G12"/>
  <c r="G13"/>
  <c r="G14"/>
  <c r="G19"/>
  <c r="G21"/>
  <c r="G22"/>
  <c r="G23"/>
  <c r="G24"/>
  <c r="G35"/>
  <c r="G39"/>
  <c r="G15"/>
  <c r="G16"/>
  <c r="G18"/>
  <c r="G25"/>
  <c r="G27"/>
  <c r="G28"/>
  <c r="G30"/>
  <c r="G31"/>
  <c r="G33"/>
  <c r="G37"/>
  <c r="G38"/>
  <c r="G32" i="7"/>
  <c r="G9"/>
  <c r="G10"/>
  <c r="G11"/>
  <c r="G15"/>
  <c r="G19"/>
  <c r="G21"/>
  <c r="G22"/>
  <c r="G23"/>
  <c r="G24"/>
  <c r="G28"/>
  <c r="G35"/>
  <c r="G39"/>
  <c r="G12"/>
  <c r="G13"/>
  <c r="G14"/>
  <c r="G16"/>
  <c r="G18"/>
  <c r="G25"/>
  <c r="G27"/>
  <c r="G30"/>
  <c r="G31"/>
  <c r="G33"/>
  <c r="G37"/>
  <c r="G38"/>
  <c r="G40"/>
  <c r="G41" s="1"/>
  <c r="G42" s="1"/>
  <c r="B6" i="11" s="1"/>
  <c r="G34" i="10"/>
  <c r="G9"/>
  <c r="G10"/>
  <c r="G42" s="1"/>
  <c r="G11"/>
  <c r="G12"/>
  <c r="G13"/>
  <c r="G14"/>
  <c r="G21"/>
  <c r="G22"/>
  <c r="G23"/>
  <c r="G24"/>
  <c r="G25"/>
  <c r="G28"/>
  <c r="G33"/>
  <c r="G37"/>
  <c r="G41"/>
  <c r="G39"/>
  <c r="G40"/>
  <c r="G15"/>
  <c r="G16"/>
  <c r="G18"/>
  <c r="G19"/>
  <c r="G27"/>
  <c r="G29"/>
  <c r="G30"/>
  <c r="G32"/>
  <c r="G35"/>
  <c r="G41" i="6" l="1"/>
  <c r="G42" s="1"/>
  <c r="B7" i="11" s="1"/>
  <c r="G41" i="1"/>
  <c r="G42" s="1"/>
  <c r="B13" i="11" s="1"/>
  <c r="G38" i="5"/>
  <c r="G39" s="1"/>
  <c r="B12" i="11" s="1"/>
  <c r="G40" i="4"/>
  <c r="G41" s="1"/>
  <c r="B16" i="11" s="1"/>
  <c r="G39" i="2"/>
  <c r="G40" s="1"/>
  <c r="B14" i="11" s="1"/>
  <c r="G40" i="3"/>
  <c r="G41" s="1"/>
  <c r="B15" i="11" s="1"/>
  <c r="G43" i="10"/>
  <c r="G44" s="1"/>
  <c r="B9" i="11" s="1"/>
  <c r="B17" l="1"/>
</calcChain>
</file>

<file path=xl/sharedStrings.xml><?xml version="1.0" encoding="utf-8"?>
<sst xmlns="http://schemas.openxmlformats.org/spreadsheetml/2006/main" count="812" uniqueCount="286">
  <si>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</si>
  <si>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</si>
  <si>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</si>
  <si>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</si>
  <si>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</si>
  <si>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</si>
  <si>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</si>
  <si>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</si>
  <si>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VENUE:                  </t>
    <phoneticPr fontId="2" type="noConversion"/>
  </si>
  <si>
    <t xml:space="preserve">Project No:               </t>
    <phoneticPr fontId="2" type="noConversion"/>
  </si>
  <si>
    <t xml:space="preserve">Number of person:       </t>
    <phoneticPr fontId="2" type="noConversion"/>
  </si>
  <si>
    <t>备注</t>
    <phoneticPr fontId="2" type="noConversion"/>
  </si>
  <si>
    <t>公付房费</t>
    <phoneticPr fontId="2" type="noConversion"/>
  </si>
  <si>
    <t>停车场</t>
    <phoneticPr fontId="2" type="noConversion"/>
  </si>
  <si>
    <t>大巴需求（根据媒体具体航班调整需求）</t>
    <phoneticPr fontId="2" type="noConversion"/>
  </si>
  <si>
    <t>试驾车相关</t>
    <phoneticPr fontId="2" type="noConversion"/>
  </si>
  <si>
    <t>媒体相关</t>
    <phoneticPr fontId="2" type="noConversion"/>
  </si>
  <si>
    <t>摄影师相关</t>
    <phoneticPr fontId="2" type="noConversion"/>
  </si>
  <si>
    <t>摄影师</t>
    <phoneticPr fontId="26" type="noConversion"/>
  </si>
  <si>
    <t>其他（请务必考虑如下明细的发票是否可以使用，是否需要增加税率）</t>
    <phoneticPr fontId="2" type="noConversion"/>
  </si>
  <si>
    <t>33座大巴</t>
    <phoneticPr fontId="27" type="noConversion"/>
  </si>
  <si>
    <t>陪车信封</t>
    <phoneticPr fontId="30" type="noConversion"/>
  </si>
  <si>
    <t>上下浮动5间</t>
    <phoneticPr fontId="30" type="noConversion"/>
  </si>
  <si>
    <t>另工作人员停车位10个（任意即可）</t>
    <phoneticPr fontId="30" type="noConversion"/>
  </si>
  <si>
    <t>上下浮动10位，保底数：25</t>
    <phoneticPr fontId="30" type="noConversion"/>
  </si>
  <si>
    <t>媒体day 1晚餐费用</t>
    <phoneticPr fontId="30" type="noConversion"/>
  </si>
  <si>
    <t>媒体day 2晚餐费用</t>
    <phoneticPr fontId="30" type="noConversion"/>
  </si>
  <si>
    <t>20台试驾车</t>
    <phoneticPr fontId="2" type="noConversion"/>
  </si>
  <si>
    <r>
      <t>客房要求：
1、电话：开通国内长途、关闭国际长途
2、网络：可宽带上网，WIFI、有线网络均免费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4、早餐：大床均含单，标间均含双早
5、环境：干净、舒适、相对安静（尤其针是媒体）。
6、客房数量：确定好数量后允许再上下浮动10％
</t>
    </r>
    <r>
      <rPr>
        <b/>
        <sz val="9"/>
        <color indexed="8"/>
        <rFont val="微软雅黑"/>
        <family val="2"/>
        <charset val="134"/>
      </rPr>
      <t>7、免费欢迎水果</t>
    </r>
    <r>
      <rPr>
        <sz val="9"/>
        <color indexed="8"/>
        <rFont val="微软雅黑"/>
        <family val="2"/>
        <charset val="134"/>
      </rPr>
      <t xml:space="preserve">
8、延时退房</t>
    </r>
    <phoneticPr fontId="2" type="noConversion"/>
  </si>
  <si>
    <t>day 2午餐</t>
    <phoneticPr fontId="2" type="noConversion"/>
  </si>
  <si>
    <t>车辆拍摄点租赁</t>
    <phoneticPr fontId="30" type="noConversion"/>
  </si>
  <si>
    <t>接机/接站helper</t>
    <phoneticPr fontId="30" type="noConversion"/>
  </si>
  <si>
    <t>50元/车/日  过路过桥</t>
    <phoneticPr fontId="30" type="noConversion"/>
  </si>
  <si>
    <t>试驾场地茶歇</t>
    <phoneticPr fontId="30" type="noConversion"/>
  </si>
  <si>
    <t>媒体打车费报销</t>
    <phoneticPr fontId="30" type="noConversion"/>
  </si>
  <si>
    <t>媒体高铁费报销</t>
    <phoneticPr fontId="26" type="noConversion"/>
  </si>
  <si>
    <t>现金，需在活动前3日转交朗明</t>
    <phoneticPr fontId="30" type="noConversion"/>
  </si>
  <si>
    <t>午餐相关：（大连渔公码头 徐经理，13478988332）</t>
    <phoneticPr fontId="2" type="noConversion"/>
  </si>
  <si>
    <t>不可预知费用</t>
    <phoneticPr fontId="26" type="noConversion"/>
  </si>
  <si>
    <t>固定，现金，需在活动前3日转交朗明</t>
    <phoneticPr fontId="30" type="noConversion"/>
  </si>
  <si>
    <t>陪车饮用水</t>
    <phoneticPr fontId="28" type="noConversion"/>
  </si>
  <si>
    <t>接机(机场-酒店)</t>
    <phoneticPr fontId="27" type="noConversion"/>
  </si>
  <si>
    <t>接站(高铁站-酒店)</t>
    <phoneticPr fontId="27" type="noConversion"/>
  </si>
  <si>
    <t>送机(酒店-机场)</t>
    <phoneticPr fontId="27" type="noConversion"/>
  </si>
  <si>
    <t>送站(酒店-高铁站)</t>
    <phoneticPr fontId="27" type="noConversion"/>
  </si>
  <si>
    <t>4天，全天地下车库连续车位
活动当天，全天地上停车场连续车位</t>
    <phoneticPr fontId="2" type="noConversion"/>
  </si>
  <si>
    <t>2天，全天使用（含前一天晚上通宵搭建）</t>
    <phoneticPr fontId="26" type="noConversion"/>
  </si>
  <si>
    <t>3日 朗明工作人员住房 标间</t>
    <phoneticPr fontId="30" type="noConversion"/>
  </si>
  <si>
    <t>自付房费</t>
    <phoneticPr fontId="30" type="noConversion"/>
  </si>
  <si>
    <t>媒体关怀包</t>
    <phoneticPr fontId="30" type="noConversion"/>
  </si>
  <si>
    <t>朗明6人，朗知2人</t>
    <phoneticPr fontId="30" type="noConversion"/>
  </si>
  <si>
    <t>大堂允许背板搭建，酒店提供签到桌、白桌布，白桌椅、鲜花</t>
    <phoneticPr fontId="2" type="noConversion"/>
  </si>
  <si>
    <t>济南-烟台高铁单程162，21人
青岛-烟台高铁单程61，24人
济宁-烟台高铁单程200，17人
淄博-烟台高铁单程128，1人
潍坊-烟台高铁单程，101，1人
济宁-济南-烟台单程，191，5人，</t>
    <phoneticPr fontId="30" type="noConversion"/>
  </si>
  <si>
    <t>西安-郑州高铁单程240，11人</t>
    <phoneticPr fontId="30" type="noConversion"/>
  </si>
  <si>
    <t>现金，需在活动前3日转交朗明
乌鲁木齐/银川/兰州/西宁乘飞机</t>
    <phoneticPr fontId="30" type="noConversion"/>
  </si>
  <si>
    <t>工作人员交通费及餐费报销</t>
    <phoneticPr fontId="2" type="noConversion"/>
  </si>
  <si>
    <t>午餐相关：（香堤湾酒店）</t>
    <phoneticPr fontId="2" type="noConversion"/>
  </si>
  <si>
    <t>酒店桌餐/自由晚餐</t>
    <phoneticPr fontId="2" type="noConversion"/>
  </si>
  <si>
    <t>现金，需在活动前3日转交朗明
昆明乘飞机</t>
    <phoneticPr fontId="30" type="noConversion"/>
  </si>
  <si>
    <t>重庆-成都高铁单程155，12人</t>
    <phoneticPr fontId="30" type="noConversion"/>
  </si>
  <si>
    <t>现金，需在活动前3日转交朗明
呼和浩特乘飞机</t>
    <phoneticPr fontId="30" type="noConversion"/>
  </si>
  <si>
    <t>石家庄-北京高铁单程129，7人
保定-北京高铁单程64，2人
天津-北京高铁单程55，4人
太原-北京高铁单程200，5人</t>
    <phoneticPr fontId="30" type="noConversion"/>
  </si>
  <si>
    <t>哈尔滨-大连高铁单程400，20人
长春-大连高铁单程300，4人
沈阳-大连高铁单程200，17人</t>
    <phoneticPr fontId="30" type="noConversion"/>
  </si>
  <si>
    <t>长沙-武汉：329/人：12人
南昌-武汉：214/人：4人
常德296/人：2人
岳阳199/人：2人
株洲379/人：2人
荆州141/人：1人
襄阳185/人：3人
宜昌193/人：4人</t>
    <phoneticPr fontId="30" type="noConversion"/>
  </si>
  <si>
    <t>2017年11月29日-30日</t>
    <phoneticPr fontId="2" type="noConversion"/>
  </si>
  <si>
    <t>11月29日、30日大床房</t>
    <phoneticPr fontId="30" type="noConversion"/>
  </si>
  <si>
    <t>111月28日-30日朗明工作人员住房 标间</t>
    <phoneticPr fontId="30" type="noConversion"/>
  </si>
  <si>
    <t>11月29日酒店自助晚餐</t>
    <phoneticPr fontId="2" type="noConversion"/>
  </si>
  <si>
    <t>11月29日&amp;30日，全天使用（含前一天晚上通宵搭建）</t>
    <phoneticPr fontId="26" type="noConversion"/>
  </si>
  <si>
    <t>11月28日-30日，全天地下停车场连续车位
11月30日：地上连续20个停车位</t>
    <phoneticPr fontId="2" type="noConversion"/>
  </si>
  <si>
    <t>媒体day 1晚餐费用</t>
    <phoneticPr fontId="30" type="noConversion"/>
  </si>
  <si>
    <t>优质外卖摆盘茶歇
蛋糕、饼干、水果、咖啡、果汁、茶等</t>
    <phoneticPr fontId="30" type="noConversion"/>
  </si>
  <si>
    <t>工厂参观相关：（武汉工厂）</t>
    <phoneticPr fontId="2" type="noConversion"/>
  </si>
  <si>
    <t>厂区内同传设备/外部租赁</t>
    <phoneticPr fontId="30" type="noConversion"/>
  </si>
  <si>
    <t>同传设备</t>
    <phoneticPr fontId="2" type="noConversion"/>
  </si>
  <si>
    <t>2017年12月19日-20日</t>
    <phoneticPr fontId="2" type="noConversion"/>
  </si>
  <si>
    <t>12月19日、20日大床房</t>
    <phoneticPr fontId="30" type="noConversion"/>
  </si>
  <si>
    <t>12月19日、20日大床房</t>
    <phoneticPr fontId="30" type="noConversion"/>
  </si>
  <si>
    <t>12月18日-20日朗明工作人员住房 标间</t>
    <phoneticPr fontId="30" type="noConversion"/>
  </si>
  <si>
    <t>12月19日酒店自助晚餐</t>
    <phoneticPr fontId="2" type="noConversion"/>
  </si>
  <si>
    <t>外地媒体13+工作人员10</t>
    <phoneticPr fontId="2" type="noConversion"/>
  </si>
  <si>
    <t>12月19日&amp;20日，全天使用</t>
    <phoneticPr fontId="26" type="noConversion"/>
  </si>
  <si>
    <t>工厂参观相关：（泛亚基地）</t>
    <phoneticPr fontId="2" type="noConversion"/>
  </si>
  <si>
    <t>12月18-20日，全天地下停车场连续车位
12月20日：地上连续20个停车位</t>
    <phoneticPr fontId="2" type="noConversion"/>
  </si>
  <si>
    <t>day 2午餐</t>
    <phoneticPr fontId="2" type="noConversion"/>
  </si>
  <si>
    <t>门口要有20辆车的停车位</t>
    <phoneticPr fontId="2" type="noConversion"/>
  </si>
  <si>
    <t>合肥-上海：410/人：9人
阜阳-上海：机票
芜湖-上海：349/人：1人</t>
    <phoneticPr fontId="30" type="noConversion"/>
  </si>
  <si>
    <t>媒体54人+工作人员20人：预计50份茶歇Ok</t>
    <phoneticPr fontId="2" type="noConversion"/>
  </si>
  <si>
    <t>酒店周边自由晚餐</t>
    <phoneticPr fontId="2" type="noConversion"/>
  </si>
  <si>
    <t>上下浮动10位</t>
    <phoneticPr fontId="30" type="noConversion"/>
  </si>
  <si>
    <t>200平左右</t>
    <phoneticPr fontId="2" type="noConversion"/>
  </si>
  <si>
    <t>现金，需在活动前3日转交朗明</t>
    <phoneticPr fontId="30" type="noConversion"/>
  </si>
  <si>
    <t>深圳：159/人：7人
东莞：91/人：2人
珠海：140/人：2人
中山：80/人：6人
佛山：100/人：2人
江门：120/人：2人
南宁：338/人：3人</t>
    <phoneticPr fontId="30" type="noConversion"/>
  </si>
  <si>
    <t>酒店自助晚餐</t>
    <phoneticPr fontId="2" type="noConversion"/>
  </si>
  <si>
    <t>紫金厅</t>
    <phoneticPr fontId="30" type="noConversion"/>
  </si>
  <si>
    <t>午餐相关：（紫金山庄）</t>
    <phoneticPr fontId="2" type="noConversion"/>
  </si>
  <si>
    <t>车辆备用停车位&amp;摆拍</t>
    <phoneticPr fontId="30" type="noConversion"/>
  </si>
  <si>
    <t>紫金山庄路段+紫金山庄停车场</t>
    <phoneticPr fontId="30" type="noConversion"/>
  </si>
  <si>
    <t>50元/车/日  过路过桥</t>
    <phoneticPr fontId="30" type="noConversion"/>
  </si>
  <si>
    <t>宁波：142/人：7人
绍兴：50 /人：4人
温州：334/人：5人
福州、厦门、泉州-飞机（但福州火车3-4小时，有可能有媒体选择火车，所以预留5000）</t>
    <phoneticPr fontId="30" type="noConversion"/>
  </si>
  <si>
    <t>酒店桌餐/自由晚餐</t>
    <phoneticPr fontId="2" type="noConversion"/>
  </si>
  <si>
    <t>酒店自助晚餐/酒店周边自由晚餐</t>
    <phoneticPr fontId="2" type="noConversion"/>
  </si>
  <si>
    <t>午餐相关：</t>
    <phoneticPr fontId="2" type="noConversion"/>
  </si>
  <si>
    <t>100元/车/日  过路过桥
如为太古仓码头自由午餐，则陪车信封800/车</t>
    <phoneticPr fontId="30" type="noConversion"/>
  </si>
  <si>
    <t>手机租赁</t>
    <phoneticPr fontId="2" type="noConversion"/>
  </si>
  <si>
    <t>零食</t>
    <phoneticPr fontId="2" type="noConversion"/>
  </si>
  <si>
    <t>南线</t>
    <phoneticPr fontId="2" type="noConversion"/>
  </si>
  <si>
    <t>上海</t>
    <phoneticPr fontId="2" type="noConversion"/>
  </si>
  <si>
    <t>武汉</t>
    <phoneticPr fontId="2" type="noConversion"/>
  </si>
  <si>
    <t>广州</t>
    <phoneticPr fontId="2" type="noConversion"/>
  </si>
  <si>
    <t>杭州</t>
    <phoneticPr fontId="2" type="noConversion"/>
  </si>
  <si>
    <t>南京</t>
    <phoneticPr fontId="2" type="noConversion"/>
  </si>
  <si>
    <t>北线</t>
    <phoneticPr fontId="2" type="noConversion"/>
  </si>
  <si>
    <t>北京</t>
    <phoneticPr fontId="2" type="noConversion"/>
  </si>
  <si>
    <t>大连</t>
    <phoneticPr fontId="2" type="noConversion"/>
  </si>
  <si>
    <t>烟台</t>
    <phoneticPr fontId="2" type="noConversion"/>
  </si>
  <si>
    <t>郑州</t>
    <phoneticPr fontId="2" type="noConversion"/>
  </si>
  <si>
    <t>成都</t>
    <phoneticPr fontId="2" type="noConversion"/>
  </si>
  <si>
    <t>城市</t>
    <phoneticPr fontId="2" type="noConversion"/>
  </si>
  <si>
    <t>费用</t>
    <phoneticPr fontId="2" type="noConversion"/>
  </si>
  <si>
    <t>11月22日—25日 大床房</t>
    <phoneticPr fontId="30" type="noConversion"/>
  </si>
  <si>
    <r>
      <t>客房要求：
1、电话：开通国内长途、关闭国际长途
2、网络：可宽带上网，WIFI、有线网络均免费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4、早餐：大床均含单早，标间均含双早
5、环境：干净、舒适、相对安静（尤其针是媒体）。
6、客房数量：确定好数量后允许再上下浮动10％
7、免费欢迎水果
8、延时退房</t>
    </r>
    <phoneticPr fontId="2" type="noConversion"/>
  </si>
  <si>
    <t>11月22日—25日 工作人员住房 标间</t>
    <phoneticPr fontId="30" type="noConversion"/>
  </si>
  <si>
    <t>11月23日 酒店自助晚餐</t>
    <phoneticPr fontId="2" type="noConversion"/>
  </si>
  <si>
    <t>11月23—24日全天使用（11月22日18:00进场开始通宵搭建，11月24日22:00后开始撤场）</t>
    <phoneticPr fontId="26" type="noConversion"/>
  </si>
  <si>
    <t>11月23—25日 媒体大床房</t>
    <phoneticPr fontId="30" type="noConversion"/>
  </si>
  <si>
    <t>媒体午餐</t>
    <phoneticPr fontId="2" type="noConversion"/>
  </si>
  <si>
    <t>媒体晚餐</t>
    <phoneticPr fontId="30" type="noConversion"/>
  </si>
  <si>
    <t>11月24日 B1自助餐厅外临海绿地（摆放展车，供媒体拍摄）</t>
    <phoneticPr fontId="30" type="noConversion"/>
  </si>
  <si>
    <t>11月23日 33座大巴</t>
    <phoneticPr fontId="27" type="noConversion"/>
  </si>
  <si>
    <t>11月25日 33座大巴</t>
    <phoneticPr fontId="27" type="noConversion"/>
  </si>
  <si>
    <t>陪车零食</t>
    <phoneticPr fontId="2" type="noConversion"/>
  </si>
  <si>
    <t>工作人员前期踩点费用</t>
    <phoneticPr fontId="30" type="noConversion"/>
  </si>
  <si>
    <t>摄影师2人</t>
    <phoneticPr fontId="30" type="noConversion"/>
  </si>
  <si>
    <t>11月23日—25日 摄影师住房 标间</t>
    <phoneticPr fontId="30" type="noConversion"/>
  </si>
  <si>
    <t>世博洲际酒店-江景1+2</t>
    <phoneticPr fontId="30" type="noConversion"/>
  </si>
  <si>
    <t>180平</t>
    <phoneticPr fontId="2" type="noConversion"/>
  </si>
  <si>
    <t>工作人员踩点费用</t>
    <phoneticPr fontId="2" type="noConversion"/>
  </si>
  <si>
    <t>摄影劳务费（含住宿、餐费）
当天活动流程</t>
    <phoneticPr fontId="2" type="noConversion"/>
  </si>
  <si>
    <t>11月30日酒店自助晚餐/酒店桌餐</t>
    <phoneticPr fontId="2" type="noConversion"/>
  </si>
  <si>
    <t>12月20日酒店自助餐/桌餐</t>
    <phoneticPr fontId="2" type="noConversion"/>
  </si>
  <si>
    <t xml:space="preserve">别克全新一代1.3T/1.0T Ecotec双喷射涡轮增压发动机区域试驾—上海
</t>
    <phoneticPr fontId="26" type="noConversion"/>
  </si>
  <si>
    <t xml:space="preserve">别克全新一代1.3T/1.0T Ecotec双喷射涡轮增压发动机区域试驾—武汉
</t>
    <phoneticPr fontId="26" type="noConversion"/>
  </si>
  <si>
    <t xml:space="preserve">别克全新一代1.3T/1.0T Ecotec双喷射涡轮增压发动机区域试驾—广州
</t>
    <phoneticPr fontId="26" type="noConversion"/>
  </si>
  <si>
    <t xml:space="preserve">别克全新一代1.3T/1.0T Ecotec双喷射涡轮增压发动机区域试驾—杭州
</t>
    <phoneticPr fontId="26" type="noConversion"/>
  </si>
  <si>
    <t xml:space="preserve">别克全新一代1.3T/1.0T Ecotec双喷射涡轮增压发动机区域试驾—南京
</t>
    <phoneticPr fontId="26" type="noConversion"/>
  </si>
  <si>
    <t xml:space="preserve">别克全新一代1.3T/1.0T Ecotec双喷射涡轮增压发动机区域试驾—大连
</t>
    <phoneticPr fontId="26" type="noConversion"/>
  </si>
  <si>
    <t xml:space="preserve">别克全新一代1.3T/1.0T Ecotec双喷射涡轮增压发动机区域试驾—北京
</t>
    <phoneticPr fontId="26" type="noConversion"/>
  </si>
  <si>
    <t xml:space="preserve">别克全新一代1.3T/1.0T Ecotec双喷射涡轮增压发动机区域试驾—成都
</t>
    <phoneticPr fontId="26" type="noConversion"/>
  </si>
  <si>
    <t xml:space="preserve">别克全新一代1.3T/1.0T Ecotec双喷射涡轮增压发动机区域试驾—烟台
</t>
    <phoneticPr fontId="26" type="noConversion"/>
  </si>
  <si>
    <t xml:space="preserve">别克全新一代1.3T/1.0T Ecotec双喷射涡轮增压发动机区域试驾—郑州
</t>
    <phoneticPr fontId="26" type="noConversion"/>
  </si>
  <si>
    <t>2017年11月23-24日</t>
    <phoneticPr fontId="2" type="noConversion"/>
  </si>
  <si>
    <t>11月23日-24日 大床房</t>
    <phoneticPr fontId="30" type="noConversion"/>
  </si>
  <si>
    <t>11月23日-24日 大床房</t>
    <phoneticPr fontId="30" type="noConversion"/>
  </si>
  <si>
    <t>11月22日-24日 朗明工作人员住房 标间</t>
    <phoneticPr fontId="30" type="noConversion"/>
  </si>
  <si>
    <t>11月22-24日，全天地下车库连续车位
11月24日，全天地上停车场连续车位</t>
    <phoneticPr fontId="2" type="noConversion"/>
  </si>
  <si>
    <t>12月19日中午开始搭建，下午彩排
12月20日上午使用</t>
    <phoneticPr fontId="26" type="noConversion"/>
  </si>
  <si>
    <t>2017年12月13-14日</t>
    <phoneticPr fontId="2" type="noConversion"/>
  </si>
  <si>
    <t>12月13-14日 大床房</t>
    <phoneticPr fontId="30" type="noConversion"/>
  </si>
  <si>
    <t>12月12-14日 朗明工作人员住房 标间</t>
    <phoneticPr fontId="30" type="noConversion"/>
  </si>
  <si>
    <t>2天，全天使用（含前一天中午搭建，下午彩排）</t>
    <phoneticPr fontId="26" type="noConversion"/>
  </si>
  <si>
    <t>酒店相关：(广州四季酒店/W酒店）</t>
    <phoneticPr fontId="2" type="noConversion"/>
  </si>
  <si>
    <t>W酒店-辉多功能厅-180平米</t>
    <phoneticPr fontId="2" type="noConversion"/>
  </si>
  <si>
    <t>2017年12月25日-26日</t>
    <phoneticPr fontId="2" type="noConversion"/>
  </si>
  <si>
    <t>12月25日-26日 大床房</t>
    <phoneticPr fontId="30" type="noConversion"/>
  </si>
  <si>
    <t>12月25日-26日 大床房</t>
    <phoneticPr fontId="30" type="noConversion"/>
  </si>
  <si>
    <t>酒店相关：(南京绿地洲际）</t>
    <phoneticPr fontId="2" type="noConversion"/>
  </si>
  <si>
    <t>11月24日使用半天
11月23日22:00之后搭建，建议24日早上简单彩排</t>
    <phoneticPr fontId="26" type="noConversion"/>
  </si>
  <si>
    <t>固定，中标后3日内现金转交朗明，请酌情考虑是否增加税点</t>
    <phoneticPr fontId="30" type="noConversion"/>
  </si>
  <si>
    <t>酒店相关：(北京北辰洲际酒店）</t>
    <phoneticPr fontId="2" type="noConversion"/>
  </si>
  <si>
    <t>媒体晚餐</t>
    <phoneticPr fontId="2" type="noConversion"/>
  </si>
  <si>
    <t>11月29日 酒店自助晚餐</t>
    <phoneticPr fontId="2" type="noConversion"/>
  </si>
  <si>
    <t>11月30日 酒店桌餐/自由晚餐</t>
    <phoneticPr fontId="2" type="noConversion"/>
  </si>
  <si>
    <t>上下浮动10位，保底数：10（如确定为自由晚餐，需在活动开始前将媒体晚餐费现金交接给朗明）</t>
    <phoneticPr fontId="30" type="noConversion"/>
  </si>
  <si>
    <t>上下浮动10位，保底数：10</t>
    <phoneticPr fontId="30" type="noConversion"/>
  </si>
  <si>
    <t>11月29日18:00开始通宵搭建，30日全天使用，22:00后开始撤场</t>
    <phoneticPr fontId="26" type="noConversion"/>
  </si>
  <si>
    <t>午餐相关：眉州东坡酒楼（杏石口）</t>
    <phoneticPr fontId="2" type="noConversion"/>
  </si>
  <si>
    <t>11月29日 33座大巴</t>
    <phoneticPr fontId="27" type="noConversion"/>
  </si>
  <si>
    <t>12月6日—9日 大床房</t>
    <phoneticPr fontId="30" type="noConversion"/>
  </si>
  <si>
    <t>12月7日—9日 大床房</t>
    <phoneticPr fontId="30" type="noConversion"/>
  </si>
  <si>
    <t>12月6-9日 工作人员住房 标间</t>
    <phoneticPr fontId="30" type="noConversion"/>
  </si>
  <si>
    <t>12月7日 酒店自助晚餐</t>
    <phoneticPr fontId="2" type="noConversion"/>
  </si>
  <si>
    <t>上下浮动5位，保底数：10</t>
    <phoneticPr fontId="30" type="noConversion"/>
  </si>
  <si>
    <t>酒店相关：(大连康莱德酒店）</t>
    <phoneticPr fontId="2" type="noConversion"/>
  </si>
  <si>
    <t>12月7日18:00开始通宵搭建，8日全天使用，22:00后开始撤场</t>
    <phoneticPr fontId="26" type="noConversion"/>
  </si>
  <si>
    <t>11月22—25日，全天地下车库连续车位20个（车位应靠近停车场出口，并用隔离带区隔）
11月24日，08:00-11:00 地上停车场连续车位20个（靠近停车场出口）
11月24日，全天地下车库车位20个（区域工作人员使用）</t>
    <phoneticPr fontId="2" type="noConversion"/>
  </si>
  <si>
    <t>12月6—9日，全天地下车库连续车位20个（车位应靠近停车场出口，并用隔离带区隔）
12月8日，08:00-11:00 地上停车场连续车位20个（靠近停车场出口）
12月8日，全天地下车库车位20个（区域工作人员使用）</t>
    <phoneticPr fontId="2" type="noConversion"/>
  </si>
  <si>
    <t>午餐相关：（鱼凫国都温泉大酒店）</t>
    <phoneticPr fontId="2" type="noConversion"/>
  </si>
  <si>
    <t>2017年11月24日</t>
    <phoneticPr fontId="30" type="noConversion"/>
  </si>
  <si>
    <t>12月7日 33座大巴</t>
    <phoneticPr fontId="27" type="noConversion"/>
  </si>
  <si>
    <t>12月9日 33座大巴</t>
    <phoneticPr fontId="27" type="noConversion"/>
  </si>
  <si>
    <t>摄影劳务费（不含住宿、餐费）
当天活动流程</t>
    <phoneticPr fontId="2" type="noConversion"/>
  </si>
  <si>
    <t>摄影劳务费（不含餐费）
当天活动流程</t>
    <phoneticPr fontId="2" type="noConversion"/>
  </si>
  <si>
    <t>酒店 红槿厅</t>
    <phoneticPr fontId="30" type="noConversion"/>
  </si>
  <si>
    <t>大堂允许签到背板搭建，酒店提供签到桌、白桌布，白桌椅、鲜花</t>
    <phoneticPr fontId="2" type="noConversion"/>
  </si>
  <si>
    <t>酒店 锦里厅</t>
    <phoneticPr fontId="30" type="noConversion"/>
  </si>
  <si>
    <t>酒店 会议室1</t>
    <phoneticPr fontId="30" type="noConversion"/>
  </si>
  <si>
    <t>12月13-15日 大床房</t>
    <phoneticPr fontId="30" type="noConversion"/>
  </si>
  <si>
    <t>12月12-15日 大床房</t>
    <phoneticPr fontId="30" type="noConversion"/>
  </si>
  <si>
    <t>上下浮动20间</t>
    <phoneticPr fontId="30" type="noConversion"/>
  </si>
  <si>
    <t>12月12-15日 工作人员住房 标间</t>
    <phoneticPr fontId="30" type="noConversion"/>
  </si>
  <si>
    <t>12月13日—15日 摄影师住房 标间</t>
    <phoneticPr fontId="30" type="noConversion"/>
  </si>
  <si>
    <t>12月7日-9日 摄影师住房 标间</t>
    <phoneticPr fontId="30" type="noConversion"/>
  </si>
  <si>
    <t>上下浮动20位，保底数：30</t>
    <phoneticPr fontId="30" type="noConversion"/>
  </si>
  <si>
    <t>酒店 多功能厅</t>
    <phoneticPr fontId="30" type="noConversion"/>
  </si>
  <si>
    <t>12月13日18:00开始通宵搭建，14日全天使用，22:00后开始撤场</t>
    <phoneticPr fontId="26" type="noConversion"/>
  </si>
  <si>
    <t>12月12—15日，全天地下车库连续车位20个（车位应靠近停车场出口，并用隔离带区隔）
12月14日，全天地上停车场连续车位20个（靠近停车场出口）
12月14日，全天地下车库车位20个（区域工作人员使用）</t>
    <phoneticPr fontId="2" type="noConversion"/>
  </si>
  <si>
    <t>媒体午餐</t>
    <phoneticPr fontId="2" type="noConversion"/>
  </si>
  <si>
    <t>12月13日 33座大巴</t>
    <phoneticPr fontId="27" type="noConversion"/>
  </si>
  <si>
    <t>12月15日 33座大巴</t>
    <phoneticPr fontId="27" type="noConversion"/>
  </si>
  <si>
    <t>12月17日—20日 大床房</t>
    <phoneticPr fontId="30" type="noConversion"/>
  </si>
  <si>
    <t>12月17日—20日 工作人员住房 标间</t>
    <phoneticPr fontId="30" type="noConversion"/>
  </si>
  <si>
    <t>12月18日—20日 大床房</t>
    <phoneticPr fontId="30" type="noConversion"/>
  </si>
  <si>
    <t>上下浮动10间</t>
    <phoneticPr fontId="30" type="noConversion"/>
  </si>
  <si>
    <t>12月18日—20日 摄影师住房 标间</t>
    <phoneticPr fontId="30" type="noConversion"/>
  </si>
  <si>
    <t>酒店 千玺会议室1+2</t>
    <phoneticPr fontId="30" type="noConversion"/>
  </si>
  <si>
    <t>12月18日18:00开始通宵搭建，19日全天使用，22:00后开始撤场</t>
    <phoneticPr fontId="26" type="noConversion"/>
  </si>
  <si>
    <t>上下浮动10位，保底数：30</t>
    <phoneticPr fontId="30" type="noConversion"/>
  </si>
  <si>
    <t>12月18—20日全天使用（12月17日18:00进场开始通宵搭建，20日22:00后开始撤场）</t>
    <phoneticPr fontId="26" type="noConversion"/>
  </si>
  <si>
    <t>12月13—15日全天使用（12月12日18:00进场开始通宵搭建，15日22:00后开始撤场）</t>
    <phoneticPr fontId="26" type="noConversion"/>
  </si>
  <si>
    <t>12月7—9日全天使用（12月6日18:00进场开始通宵搭建，9日22:00后开始撤场）</t>
    <phoneticPr fontId="26" type="noConversion"/>
  </si>
  <si>
    <t>11月28日—12月1日 大床房</t>
    <phoneticPr fontId="30" type="noConversion"/>
  </si>
  <si>
    <t>11月29日—12月1日大床房</t>
    <phoneticPr fontId="30" type="noConversion"/>
  </si>
  <si>
    <t>11月29—12月1日全天使用（11月28日18:00进场开始通宵搭建，12月1日22:00后开始撤场）</t>
    <phoneticPr fontId="26" type="noConversion"/>
  </si>
  <si>
    <t xml:space="preserve"> 12月1日 33座大巴</t>
    <phoneticPr fontId="27" type="noConversion"/>
  </si>
  <si>
    <t>12月1日 33座大巴</t>
    <phoneticPr fontId="27" type="noConversion"/>
  </si>
  <si>
    <t>11月23—25日全天使用（11月22日18:00进场开始通宵搭建，11月25日22:00后开始撤场）</t>
    <phoneticPr fontId="26" type="noConversion"/>
  </si>
  <si>
    <t>12月17—20日，全天地下车库连续车位20个（车位应靠近停车场出口，并用隔离带区隔）
12月19日，全天地下车库车位20个（区域工作人员使用）</t>
    <phoneticPr fontId="2" type="noConversion"/>
  </si>
  <si>
    <t>12月18日 33座大巴</t>
    <phoneticPr fontId="27" type="noConversion"/>
  </si>
  <si>
    <t>12月20日 33座大巴</t>
    <phoneticPr fontId="27" type="noConversion"/>
  </si>
  <si>
    <t>具体内容TBD</t>
    <phoneticPr fontId="30" type="noConversion"/>
  </si>
  <si>
    <t>上下浮动10位，保底数：30（如确定为自由晚餐，需在活动开始前将媒体晚餐费现金交接给朗明）</t>
    <phoneticPr fontId="30" type="noConversion"/>
  </si>
  <si>
    <t>上下浮动20位，保底数：30（如确定为自由晚餐，需在活动开始前将媒体晚餐费现金交接给朗明）</t>
    <phoneticPr fontId="30" type="noConversion"/>
  </si>
  <si>
    <t>上下浮动5位，保底数：10（如确定为自由晚餐，需在活动开始前将媒体晚餐费现金交接给朗明）</t>
    <phoneticPr fontId="30" type="noConversion"/>
  </si>
  <si>
    <t>上下浮动10位，保底数：25（如确定为自由晚餐，需在活动开始前将媒体晚餐费现金交接给朗明）</t>
    <phoneticPr fontId="30" type="noConversion"/>
  </si>
  <si>
    <t>酒店相关：(杭州蝶来雅古泉山庄/西溪喜来登）</t>
    <phoneticPr fontId="2" type="noConversion"/>
  </si>
  <si>
    <t>酒店拍摄</t>
    <phoneticPr fontId="30" type="noConversion"/>
  </si>
  <si>
    <t>酒店相关：(世博洲际/万和昊美）</t>
    <phoneticPr fontId="2" type="noConversion"/>
  </si>
  <si>
    <t>酒店相关：(光谷希尔顿/武汉香格里拉）</t>
    <phoneticPr fontId="2" type="noConversion"/>
  </si>
  <si>
    <t>固定：务必在中标后3天内归还朗明</t>
    <phoneticPr fontId="30" type="noConversion"/>
  </si>
  <si>
    <t>午餐相关：（太古仓码头自由午餐/场地外卖）</t>
    <phoneticPr fontId="2" type="noConversion"/>
  </si>
  <si>
    <t>光谷希尔顿
香格里拉-襄阳厅</t>
    <phoneticPr fontId="30" type="noConversion"/>
  </si>
  <si>
    <t>另工作人员停车位10个（任意即可）
本地媒体30个停车位</t>
    <phoneticPr fontId="30" type="noConversion"/>
  </si>
  <si>
    <t>全新iPhone7，统一颜色，租赁2个月</t>
    <phoneticPr fontId="2" type="noConversion"/>
  </si>
  <si>
    <t>iphone手机数据线</t>
    <phoneticPr fontId="2" type="noConversion"/>
  </si>
  <si>
    <t>原装iphone数据线</t>
    <phoneticPr fontId="2" type="noConversion"/>
  </si>
  <si>
    <t>每站20备2，南北双线。</t>
    <phoneticPr fontId="2" type="noConversion"/>
  </si>
  <si>
    <t>每站20备2，南北双线。</t>
    <phoneticPr fontId="2" type="noConversion"/>
  </si>
  <si>
    <t>酒店会议室</t>
    <phoneticPr fontId="30" type="noConversion"/>
  </si>
  <si>
    <t>酒店大堂允许背板搭建，酒店提供签到桌、白桌布，白桌椅、鲜花</t>
    <phoneticPr fontId="2" type="noConversion"/>
  </si>
  <si>
    <t>活动当天午餐</t>
    <phoneticPr fontId="2" type="noConversion"/>
  </si>
  <si>
    <t>蝶来雅谷泉山庄：车辆静态拍摄</t>
    <phoneticPr fontId="2" type="noConversion"/>
  </si>
  <si>
    <t>依云矿泉水330ml/瓶</t>
    <phoneticPr fontId="2" type="noConversion"/>
  </si>
  <si>
    <t>千亩园林&amp;世博洲际酒店中餐厅
2500/桌</t>
    <phoneticPr fontId="30" type="noConversion"/>
  </si>
  <si>
    <t>11/24 同乐生态山庄&amp;依山依云美景餐厅
餐标2500/桌，9桌</t>
    <phoneticPr fontId="30" type="noConversion"/>
  </si>
  <si>
    <t>11月30日午餐 光谷希尔顿
餐标：2500/桌</t>
    <phoneticPr fontId="30" type="noConversion"/>
  </si>
  <si>
    <t>四季酒店-玛瑙宴会厅34 或
W酒店-辉多功能厅</t>
    <phoneticPr fontId="30" type="noConversion"/>
  </si>
  <si>
    <t>大堂允许背板搭建，酒店提供签到桌、白桌布，白桌椅、鲜花</t>
    <phoneticPr fontId="2" type="noConversion"/>
  </si>
  <si>
    <t>太古仓码头自由午餐&amp;场地外卖
餐标2500/桌</t>
    <phoneticPr fontId="30" type="noConversion"/>
  </si>
  <si>
    <t>摄影师</t>
    <phoneticPr fontId="26" type="noConversion"/>
  </si>
  <si>
    <t>紫金山庄桌餐
餐标2500/桌</t>
    <phoneticPr fontId="30" type="noConversion"/>
  </si>
  <si>
    <t>苏州13
无锡14
常州5
徐州2
南通1
盐城2
泰州3</t>
    <phoneticPr fontId="2" type="noConversion"/>
  </si>
  <si>
    <t>11月24日 酒店自助晚餐/自由晚餐</t>
    <phoneticPr fontId="2" type="noConversion"/>
  </si>
  <si>
    <t>11月24日 餐厅自助/桌餐，餐标2500/桌</t>
    <phoneticPr fontId="30" type="noConversion"/>
  </si>
  <si>
    <t>11月30日 桌餐 2500/桌</t>
    <phoneticPr fontId="30" type="noConversion"/>
  </si>
  <si>
    <t>12月8日 酒店自助晚餐/自由晚餐</t>
    <phoneticPr fontId="2" type="noConversion"/>
  </si>
  <si>
    <t>12月8日 自助/桌餐 2500/桌</t>
    <phoneticPr fontId="30" type="noConversion"/>
  </si>
  <si>
    <t>12月13日 酒店自助晚餐</t>
    <phoneticPr fontId="2" type="noConversion"/>
  </si>
  <si>
    <t>12月14日 酒店自助晚餐/自由晚餐</t>
    <phoneticPr fontId="2" type="noConversion"/>
  </si>
  <si>
    <t>12月14日 酒店桌餐 2500/桌</t>
    <phoneticPr fontId="2" type="noConversion"/>
  </si>
  <si>
    <t>12月18日 酒店自助晚餐</t>
    <phoneticPr fontId="2" type="noConversion"/>
  </si>
  <si>
    <t>12月19日 酒店自助晚餐/自由晚餐</t>
    <phoneticPr fontId="2" type="noConversion"/>
  </si>
  <si>
    <t>12月19日 桌餐 餐标2500/桌</t>
    <phoneticPr fontId="30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</si>
  <si>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</si>
  <si>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2" type="noConversion"/>
  </si>
  <si>
    <t>总计（不含增值税6%）</t>
    <phoneticPr fontId="2" type="noConversion"/>
  </si>
  <si>
    <t>康辉集团北京国际会议展览有限公司</t>
    <phoneticPr fontId="2" type="noConversion"/>
  </si>
  <si>
    <t>别克区域试驾活动</t>
    <phoneticPr fontId="2" type="noConversion"/>
  </si>
  <si>
    <t>17/11-12月</t>
    <phoneticPr fontId="2" type="noConversion"/>
  </si>
  <si>
    <t>优惠总计（不含增值税6%）</t>
    <phoneticPr fontId="2" type="noConversion"/>
  </si>
  <si>
    <t>场地是否有桌子</t>
    <phoneticPr fontId="30" type="noConversion"/>
  </si>
  <si>
    <t>酒店相关：(郑州绿地JW万豪酒店 Kevin，18538159007）</t>
    <phoneticPr fontId="2" type="noConversion"/>
  </si>
  <si>
    <t>酒店相关：(烟台金海岸希尔顿酒店 陈鹏，15688638181）</t>
    <phoneticPr fontId="2" type="noConversion"/>
  </si>
  <si>
    <t>会场层高</t>
    <phoneticPr fontId="30" type="noConversion"/>
  </si>
  <si>
    <t>酒店相关：(成都棕榈泉费尔蒙酒店）</t>
    <phoneticPr fontId="2" type="noConversion"/>
  </si>
  <si>
    <t>11月28—12月1日，全天地下车库连续车位20个（车位应靠近停车场出口，并用隔离带区隔）
11月30日，全天地下车库车位20个（区域工作人员使用）</t>
    <phoneticPr fontId="2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</si>
</sst>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);[Red]\(#,##0\)"/>
    <numFmt numFmtId="178" formatCode="_-* #,##0.00\ _€_-;\-* #,##0.00\ _€_-;_-* &quot;-&quot;??\ _€_-;_-@_-"/>
    <numFmt numFmtId="179" formatCode="[$-F800]dddd\,\ mmmm\ dd\,\ yyyy"/>
    <numFmt numFmtId="180" formatCode="0_);[Red]\(0\)"/>
    <numFmt numFmtId="181" formatCode="0_ "/>
  </numFmts>
  <fonts count="48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color indexed="60"/>
      <name val="微软雅黑"/>
      <family val="2"/>
      <charset val="134"/>
    </font>
    <font>
      <sz val="9"/>
      <name val="宋体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theme="1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179" fontId="0" fillId="0" borderId="0">
      <alignment vertical="center"/>
    </xf>
    <xf numFmtId="179" fontId="3" fillId="0" borderId="0" applyNumberFormat="0" applyBorder="0" applyAlignment="0" applyProtection="0">
      <alignment vertical="center"/>
    </xf>
    <xf numFmtId="179" fontId="3" fillId="0" borderId="0"/>
    <xf numFmtId="179" fontId="22" fillId="0" borderId="0"/>
    <xf numFmtId="179" fontId="4" fillId="0" borderId="0" applyNumberFormat="0" applyBorder="0" applyAlignment="0" applyProtection="0">
      <alignment vertical="center"/>
    </xf>
    <xf numFmtId="179" fontId="5" fillId="2" borderId="0" applyNumberFormat="0" applyBorder="0" applyProtection="0">
      <alignment vertical="center"/>
    </xf>
    <xf numFmtId="179" fontId="5" fillId="3" borderId="0" applyNumberFormat="0" applyBorder="0" applyProtection="0">
      <alignment vertical="center"/>
    </xf>
    <xf numFmtId="179" fontId="5" fillId="4" borderId="0" applyNumberFormat="0" applyBorder="0" applyProtection="0">
      <alignment vertical="center"/>
    </xf>
    <xf numFmtId="179" fontId="5" fillId="5" borderId="0" applyNumberFormat="0" applyBorder="0" applyProtection="0">
      <alignment vertical="center"/>
    </xf>
    <xf numFmtId="179" fontId="5" fillId="6" borderId="0" applyNumberFormat="0" applyBorder="0" applyProtection="0">
      <alignment vertical="center"/>
    </xf>
    <xf numFmtId="179" fontId="5" fillId="7" borderId="0" applyNumberFormat="0" applyBorder="0" applyProtection="0">
      <alignment vertical="center"/>
    </xf>
    <xf numFmtId="179" fontId="5" fillId="8" borderId="0" applyNumberFormat="0" applyBorder="0" applyProtection="0">
      <alignment vertical="center"/>
    </xf>
    <xf numFmtId="179" fontId="5" fillId="9" borderId="0" applyNumberFormat="0" applyBorder="0" applyProtection="0">
      <alignment vertical="center"/>
    </xf>
    <xf numFmtId="179" fontId="5" fillId="10" borderId="0" applyNumberFormat="0" applyBorder="0" applyProtection="0">
      <alignment vertical="center"/>
    </xf>
    <xf numFmtId="179" fontId="5" fillId="5" borderId="0" applyNumberFormat="0" applyBorder="0" applyProtection="0">
      <alignment vertical="center"/>
    </xf>
    <xf numFmtId="179" fontId="5" fillId="8" borderId="0" applyNumberFormat="0" applyBorder="0" applyProtection="0">
      <alignment vertical="center"/>
    </xf>
    <xf numFmtId="179" fontId="5" fillId="11" borderId="0" applyNumberFormat="0" applyBorder="0" applyProtection="0">
      <alignment vertical="center"/>
    </xf>
    <xf numFmtId="179" fontId="6" fillId="12" borderId="0" applyNumberFormat="0" applyBorder="0" applyProtection="0">
      <alignment vertical="center"/>
    </xf>
    <xf numFmtId="179" fontId="6" fillId="9" borderId="0" applyNumberFormat="0" applyBorder="0" applyProtection="0">
      <alignment vertical="center"/>
    </xf>
    <xf numFmtId="179" fontId="6" fillId="10" borderId="0" applyNumberFormat="0" applyBorder="0" applyProtection="0">
      <alignment vertical="center"/>
    </xf>
    <xf numFmtId="179" fontId="6" fillId="13" borderId="0" applyNumberFormat="0" applyBorder="0" applyProtection="0">
      <alignment vertical="center"/>
    </xf>
    <xf numFmtId="179" fontId="6" fillId="14" borderId="0" applyNumberFormat="0" applyBorder="0" applyProtection="0">
      <alignment vertical="center"/>
    </xf>
    <xf numFmtId="179" fontId="6" fillId="15" borderId="0" applyNumberFormat="0" applyBorder="0" applyProtection="0">
      <alignment vertical="center"/>
    </xf>
    <xf numFmtId="179" fontId="6" fillId="16" borderId="0" applyNumberFormat="0" applyBorder="0" applyProtection="0">
      <alignment vertical="center"/>
    </xf>
    <xf numFmtId="179" fontId="6" fillId="17" borderId="0" applyNumberFormat="0" applyBorder="0" applyProtection="0">
      <alignment vertical="center"/>
    </xf>
    <xf numFmtId="179" fontId="6" fillId="18" borderId="0" applyNumberFormat="0" applyBorder="0" applyProtection="0">
      <alignment vertical="center"/>
    </xf>
    <xf numFmtId="179" fontId="6" fillId="13" borderId="0" applyNumberFormat="0" applyBorder="0" applyProtection="0">
      <alignment vertical="center"/>
    </xf>
    <xf numFmtId="179" fontId="6" fillId="14" borderId="0" applyNumberFormat="0" applyBorder="0" applyProtection="0">
      <alignment vertical="center"/>
    </xf>
    <xf numFmtId="179" fontId="6" fillId="19" borderId="0" applyNumberFormat="0" applyBorder="0" applyProtection="0">
      <alignment vertical="center"/>
    </xf>
    <xf numFmtId="179" fontId="7" fillId="3" borderId="0" applyNumberFormat="0" applyBorder="0" applyProtection="0">
      <alignment vertical="center"/>
    </xf>
    <xf numFmtId="179" fontId="32" fillId="0" borderId="0" applyNumberFormat="0" applyFill="0" applyBorder="0" applyAlignment="0" applyProtection="0">
      <alignment vertical="top"/>
      <protection locked="0"/>
    </xf>
    <xf numFmtId="179" fontId="8" fillId="20" borderId="1" applyNumberFormat="0" applyProtection="0">
      <alignment vertical="center"/>
    </xf>
    <xf numFmtId="179" fontId="9" fillId="21" borderId="2" applyNumberFormat="0" applyProtection="0">
      <alignment vertical="center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10" fillId="0" borderId="0" applyNumberFormat="0" applyBorder="0" applyProtection="0">
      <alignment vertical="center"/>
    </xf>
    <xf numFmtId="179" fontId="11" fillId="4" borderId="0" applyNumberFormat="0" applyBorder="0" applyProtection="0">
      <alignment vertical="center"/>
    </xf>
    <xf numFmtId="179" fontId="12" fillId="0" borderId="3" applyNumberFormat="0" applyProtection="0">
      <alignment vertical="center"/>
    </xf>
    <xf numFmtId="179" fontId="13" fillId="0" borderId="4" applyNumberFormat="0" applyProtection="0">
      <alignment vertical="center"/>
    </xf>
    <xf numFmtId="179" fontId="14" fillId="0" borderId="5" applyNumberFormat="0" applyProtection="0">
      <alignment vertical="center"/>
    </xf>
    <xf numFmtId="179" fontId="14" fillId="0" borderId="0" applyNumberFormat="0" applyBorder="0" applyProtection="0">
      <alignment vertical="center"/>
    </xf>
    <xf numFmtId="179" fontId="15" fillId="7" borderId="1" applyNumberFormat="0" applyProtection="0">
      <alignment vertical="center"/>
    </xf>
    <xf numFmtId="179" fontId="16" fillId="0" borderId="6" applyNumberFormat="0" applyProtection="0">
      <alignment vertical="center"/>
    </xf>
    <xf numFmtId="179" fontId="17" fillId="22" borderId="0" applyNumberFormat="0" applyBorder="0" applyProtection="0">
      <alignment vertical="center"/>
    </xf>
    <xf numFmtId="179" fontId="31" fillId="0" borderId="0"/>
    <xf numFmtId="179" fontId="22" fillId="0" borderId="0">
      <alignment vertical="center"/>
    </xf>
    <xf numFmtId="179" fontId="22" fillId="23" borderId="7" applyNumberFormat="0" applyProtection="0">
      <alignment vertical="center"/>
    </xf>
    <xf numFmtId="179" fontId="18" fillId="20" borderId="8" applyNumberFormat="0" applyProtection="0">
      <alignment vertical="center"/>
    </xf>
    <xf numFmtId="179" fontId="3" fillId="0" borderId="0"/>
    <xf numFmtId="179" fontId="3" fillId="0" borderId="0"/>
    <xf numFmtId="179" fontId="3" fillId="0" borderId="0"/>
    <xf numFmtId="179" fontId="33" fillId="0" borderId="0"/>
    <xf numFmtId="179" fontId="19" fillId="0" borderId="0" applyNumberFormat="0" applyBorder="0" applyProtection="0">
      <alignment vertical="center"/>
    </xf>
    <xf numFmtId="179" fontId="20" fillId="0" borderId="9" applyNumberFormat="0" applyProtection="0">
      <alignment vertical="center"/>
    </xf>
    <xf numFmtId="179" fontId="21" fillId="0" borderId="0" applyNumberFormat="0" applyBorder="0" applyProtection="0">
      <alignment vertical="center"/>
    </xf>
    <xf numFmtId="179" fontId="34" fillId="0" borderId="10" applyNumberFormat="0" applyFill="0" applyAlignment="0" applyProtection="0">
      <alignment vertical="center"/>
    </xf>
    <xf numFmtId="179" fontId="35" fillId="0" borderId="4" applyNumberFormat="0" applyFill="0" applyAlignment="0" applyProtection="0">
      <alignment vertical="center"/>
    </xf>
    <xf numFmtId="179" fontId="36" fillId="0" borderId="11" applyNumberFormat="0" applyFill="0" applyAlignment="0" applyProtection="0">
      <alignment vertical="center"/>
    </xf>
    <xf numFmtId="179" fontId="36" fillId="0" borderId="0" applyNumberFormat="0" applyFill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38" fillId="3" borderId="0" applyNumberFormat="0" applyBorder="0" applyAlignment="0" applyProtection="0">
      <alignment vertical="center"/>
    </xf>
    <xf numFmtId="179" fontId="22" fillId="0" borderId="0">
      <alignment vertical="center"/>
    </xf>
    <xf numFmtId="179" fontId="22" fillId="0" borderId="0"/>
    <xf numFmtId="179" fontId="47" fillId="0" borderId="0">
      <alignment vertical="center"/>
    </xf>
    <xf numFmtId="179" fontId="31" fillId="0" borderId="0"/>
    <xf numFmtId="179" fontId="22" fillId="0" borderId="0"/>
    <xf numFmtId="179" fontId="11" fillId="4" borderId="0" applyNumberFormat="0" applyBorder="0" applyAlignment="0" applyProtection="0">
      <alignment vertical="center"/>
    </xf>
    <xf numFmtId="179" fontId="20" fillId="0" borderId="12" applyNumberFormat="0" applyFill="0" applyAlignment="0" applyProtection="0">
      <alignment vertical="center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9" fontId="8" fillId="24" borderId="1" applyNumberFormat="0" applyAlignment="0" applyProtection="0">
      <alignment vertical="center"/>
    </xf>
    <xf numFmtId="179" fontId="9" fillId="21" borderId="2" applyNumberFormat="0" applyAlignment="0" applyProtection="0">
      <alignment vertical="center"/>
    </xf>
    <xf numFmtId="179" fontId="10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179" fontId="16" fillId="0" borderId="6" applyNumberFormat="0" applyFill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18" fillId="24" borderId="8" applyNumberFormat="0" applyAlignment="0" applyProtection="0">
      <alignment vertical="center"/>
    </xf>
    <xf numFmtId="179" fontId="15" fillId="7" borderId="1" applyNumberFormat="0" applyAlignment="0" applyProtection="0">
      <alignment vertical="center"/>
    </xf>
    <xf numFmtId="179" fontId="4" fillId="0" borderId="0" applyNumberFormat="0" applyBorder="0" applyAlignment="0" applyProtection="0">
      <alignment vertical="center"/>
    </xf>
    <xf numFmtId="179" fontId="4" fillId="0" borderId="0"/>
    <xf numFmtId="179" fontId="3" fillId="0" borderId="0" applyNumberFormat="0" applyBorder="0" applyAlignment="0" applyProtection="0">
      <alignment vertical="center"/>
    </xf>
    <xf numFmtId="179" fontId="22" fillId="23" borderId="7" applyNumberFormat="0" applyFont="0" applyAlignment="0" applyProtection="0">
      <alignment vertical="center"/>
    </xf>
  </cellStyleXfs>
  <cellXfs count="107">
    <xf numFmtId="179" fontId="0" fillId="0" borderId="0" xfId="0">
      <alignment vertical="center"/>
    </xf>
    <xf numFmtId="179" fontId="23" fillId="24" borderId="0" xfId="0" applyFont="1" applyFill="1" applyAlignment="1">
      <alignment horizontal="center" vertical="center"/>
    </xf>
    <xf numFmtId="179" fontId="23" fillId="24" borderId="0" xfId="0" applyFont="1" applyFill="1">
      <alignment vertical="center"/>
    </xf>
    <xf numFmtId="179" fontId="23" fillId="24" borderId="0" xfId="0" applyFont="1" applyFill="1" applyAlignment="1">
      <alignment horizontal="left" vertical="center"/>
    </xf>
    <xf numFmtId="57" fontId="23" fillId="24" borderId="0" xfId="0" applyNumberFormat="1" applyFont="1" applyFill="1" applyAlignment="1">
      <alignment horizontal="left" vertical="center"/>
    </xf>
    <xf numFmtId="179" fontId="23" fillId="24" borderId="0" xfId="0" applyFont="1" applyFill="1" applyAlignment="1">
      <alignment vertical="center"/>
    </xf>
    <xf numFmtId="179" fontId="23" fillId="0" borderId="0" xfId="0" applyFont="1" applyFill="1" applyAlignment="1">
      <alignment horizontal="center" vertical="center"/>
    </xf>
    <xf numFmtId="179" fontId="23" fillId="24" borderId="0" xfId="0" applyFont="1" applyFill="1" applyAlignment="1">
      <alignment vertical="center" wrapText="1"/>
    </xf>
    <xf numFmtId="179" fontId="23" fillId="24" borderId="13" xfId="0" applyFont="1" applyFill="1" applyBorder="1" applyAlignment="1">
      <alignment horizontal="center" vertical="center" wrapText="1"/>
    </xf>
    <xf numFmtId="179" fontId="23" fillId="24" borderId="13" xfId="0" applyFont="1" applyFill="1" applyBorder="1" applyAlignment="1">
      <alignment horizontal="left" vertical="center" wrapText="1"/>
    </xf>
    <xf numFmtId="179" fontId="23" fillId="24" borderId="13" xfId="0" applyFont="1" applyFill="1" applyBorder="1" applyAlignment="1">
      <alignment vertical="center" wrapText="1"/>
    </xf>
    <xf numFmtId="179" fontId="23" fillId="21" borderId="13" xfId="0" applyFont="1" applyFill="1" applyBorder="1" applyAlignment="1">
      <alignment horizontal="center" vertical="center" wrapText="1"/>
    </xf>
    <xf numFmtId="179" fontId="29" fillId="24" borderId="0" xfId="0" applyFont="1" applyFill="1" applyAlignment="1">
      <alignment horizontal="center" vertical="center"/>
    </xf>
    <xf numFmtId="179" fontId="24" fillId="20" borderId="13" xfId="0" applyFont="1" applyFill="1" applyBorder="1" applyAlignment="1">
      <alignment horizontal="center" vertical="center" wrapText="1"/>
    </xf>
    <xf numFmtId="176" fontId="23" fillId="0" borderId="13" xfId="0" applyNumberFormat="1" applyFont="1" applyFill="1" applyBorder="1" applyAlignment="1" applyProtection="1">
      <alignment horizontal="center" vertical="center" wrapText="1"/>
    </xf>
    <xf numFmtId="179" fontId="23" fillId="0" borderId="13" xfId="0" applyFont="1" applyFill="1" applyBorder="1" applyAlignment="1" applyProtection="1">
      <alignment horizontal="center" vertical="center" wrapText="1"/>
    </xf>
    <xf numFmtId="179" fontId="24" fillId="20" borderId="13" xfId="0" applyFont="1" applyFill="1" applyBorder="1" applyAlignment="1">
      <alignment horizontal="left" vertical="center" wrapText="1"/>
    </xf>
    <xf numFmtId="58" fontId="23" fillId="0" borderId="13" xfId="0" applyNumberFormat="1" applyFont="1" applyFill="1" applyBorder="1" applyAlignment="1">
      <alignment horizontal="center" vertical="center" wrapText="1"/>
    </xf>
    <xf numFmtId="179" fontId="24" fillId="0" borderId="13" xfId="0" applyFont="1" applyFill="1" applyBorder="1" applyAlignment="1">
      <alignment horizontal="left" vertical="center" wrapText="1"/>
    </xf>
    <xf numFmtId="179" fontId="24" fillId="0" borderId="13" xfId="0" applyFont="1" applyFill="1" applyBorder="1" applyAlignment="1">
      <alignment horizontal="center" vertical="center" wrapText="1"/>
    </xf>
    <xf numFmtId="177" fontId="23" fillId="24" borderId="0" xfId="0" applyNumberFormat="1" applyFont="1" applyFill="1" applyAlignment="1">
      <alignment horizontal="center" vertical="center"/>
    </xf>
    <xf numFmtId="177" fontId="24" fillId="24" borderId="13" xfId="0" applyNumberFormat="1" applyFont="1" applyFill="1" applyBorder="1" applyAlignment="1">
      <alignment horizontal="center" vertical="center"/>
    </xf>
    <xf numFmtId="177" fontId="24" fillId="20" borderId="13" xfId="0" applyNumberFormat="1" applyFont="1" applyFill="1" applyBorder="1" applyAlignment="1">
      <alignment horizontal="left" vertical="center" wrapText="1"/>
    </xf>
    <xf numFmtId="177" fontId="23" fillId="24" borderId="13" xfId="0" applyNumberFormat="1" applyFont="1" applyFill="1" applyBorder="1" applyAlignment="1">
      <alignment horizontal="center" vertical="center"/>
    </xf>
    <xf numFmtId="177" fontId="23" fillId="0" borderId="13" xfId="0" applyNumberFormat="1" applyFont="1" applyFill="1" applyBorder="1" applyAlignment="1">
      <alignment horizontal="center" vertical="center"/>
    </xf>
    <xf numFmtId="177" fontId="23" fillId="0" borderId="13" xfId="0" applyNumberFormat="1" applyFont="1" applyFill="1" applyBorder="1" applyAlignment="1">
      <alignment horizontal="center" vertical="center" wrapText="1"/>
    </xf>
    <xf numFmtId="179" fontId="23" fillId="0" borderId="0" xfId="0" applyFont="1" applyFill="1" applyAlignment="1">
      <alignment horizontal="left" vertical="center"/>
    </xf>
    <xf numFmtId="179" fontId="23" fillId="24" borderId="0" xfId="0" applyFont="1" applyFill="1" applyAlignment="1">
      <alignment horizontal="left" vertical="center" wrapText="1"/>
    </xf>
    <xf numFmtId="179" fontId="39" fillId="24" borderId="13" xfId="0" applyFont="1" applyFill="1" applyBorder="1" applyAlignment="1">
      <alignment horizontal="center" vertical="center" wrapText="1"/>
    </xf>
    <xf numFmtId="177" fontId="23" fillId="25" borderId="13" xfId="0" applyNumberFormat="1" applyFont="1" applyFill="1" applyBorder="1" applyAlignment="1">
      <alignment horizontal="center" vertical="center"/>
    </xf>
    <xf numFmtId="177" fontId="23" fillId="25" borderId="13" xfId="0" applyNumberFormat="1" applyFont="1" applyFill="1" applyBorder="1" applyAlignment="1">
      <alignment horizontal="center" vertical="center" wrapText="1"/>
    </xf>
    <xf numFmtId="179" fontId="24" fillId="20" borderId="13" xfId="0" applyFont="1" applyFill="1" applyBorder="1" applyAlignment="1">
      <alignment horizontal="left" vertical="center"/>
    </xf>
    <xf numFmtId="179" fontId="24" fillId="21" borderId="13" xfId="0" applyFont="1" applyFill="1" applyBorder="1" applyAlignment="1">
      <alignment horizontal="center" vertical="center" wrapText="1"/>
    </xf>
    <xf numFmtId="179" fontId="24" fillId="24" borderId="0" xfId="0" applyFont="1" applyFill="1" applyAlignment="1">
      <alignment horizontal="left" vertical="center"/>
    </xf>
    <xf numFmtId="179" fontId="24" fillId="24" borderId="0" xfId="0" applyFont="1" applyFill="1" applyAlignment="1">
      <alignment horizontal="center" vertical="center"/>
    </xf>
    <xf numFmtId="179" fontId="23" fillId="0" borderId="13" xfId="0" applyFont="1" applyFill="1" applyBorder="1" applyAlignment="1">
      <alignment vertical="center" wrapText="1"/>
    </xf>
    <xf numFmtId="179" fontId="24" fillId="24" borderId="13" xfId="0" applyFont="1" applyFill="1" applyBorder="1" applyAlignment="1">
      <alignment horizontal="center" vertical="center" wrapText="1"/>
    </xf>
    <xf numFmtId="179" fontId="23" fillId="0" borderId="13" xfId="0" applyFont="1" applyFill="1" applyBorder="1" applyAlignment="1">
      <alignment horizontal="left" vertical="center" wrapText="1"/>
    </xf>
    <xf numFmtId="179" fontId="23" fillId="0" borderId="13" xfId="0" applyFont="1" applyFill="1" applyBorder="1" applyAlignment="1">
      <alignment horizontal="center" vertical="center" wrapText="1"/>
    </xf>
    <xf numFmtId="179" fontId="24" fillId="0" borderId="0" xfId="0" applyFont="1" applyFill="1" applyAlignment="1">
      <alignment horizontal="left" vertical="center"/>
    </xf>
    <xf numFmtId="179" fontId="24" fillId="0" borderId="0" xfId="0" applyFont="1" applyFill="1" applyAlignment="1">
      <alignment horizontal="center" vertical="center"/>
    </xf>
    <xf numFmtId="179" fontId="39" fillId="0" borderId="13" xfId="0" applyFont="1" applyFill="1" applyBorder="1" applyAlignment="1">
      <alignment horizontal="center" vertical="center" wrapText="1"/>
    </xf>
    <xf numFmtId="179" fontId="23" fillId="0" borderId="13" xfId="0" applyFont="1" applyFill="1" applyBorder="1" applyAlignment="1">
      <alignment horizontal="left" vertical="center"/>
    </xf>
    <xf numFmtId="179" fontId="23" fillId="0" borderId="13" xfId="0" applyFont="1" applyFill="1" applyBorder="1" applyAlignment="1" applyProtection="1">
      <alignment vertical="center" wrapText="1"/>
    </xf>
    <xf numFmtId="179" fontId="23" fillId="25" borderId="13" xfId="0" applyFont="1" applyFill="1" applyBorder="1" applyAlignment="1">
      <alignment horizontal="center" vertical="center" wrapText="1"/>
    </xf>
    <xf numFmtId="177" fontId="39" fillId="24" borderId="13" xfId="0" applyNumberFormat="1" applyFont="1" applyFill="1" applyBorder="1" applyAlignment="1">
      <alignment horizontal="center" vertical="center"/>
    </xf>
    <xf numFmtId="177" fontId="39" fillId="0" borderId="13" xfId="0" applyNumberFormat="1" applyFont="1" applyFill="1" applyBorder="1" applyAlignment="1">
      <alignment horizontal="center" vertical="center"/>
    </xf>
    <xf numFmtId="179" fontId="41" fillId="0" borderId="0" xfId="0" applyFont="1" applyAlignment="1">
      <alignment horizontal="center" vertical="center"/>
    </xf>
    <xf numFmtId="179" fontId="42" fillId="16" borderId="13" xfId="0" applyFont="1" applyFill="1" applyBorder="1" applyAlignment="1">
      <alignment horizontal="center" vertical="center"/>
    </xf>
    <xf numFmtId="179" fontId="23" fillId="24" borderId="0" xfId="0" applyNumberFormat="1" applyFont="1" applyFill="1" applyAlignment="1">
      <alignment horizontal="left" vertical="center"/>
    </xf>
    <xf numFmtId="179" fontId="23" fillId="0" borderId="0" xfId="0" applyFont="1" applyFill="1" applyAlignment="1">
      <alignment horizontal="left" vertical="center" wrapText="1"/>
    </xf>
    <xf numFmtId="176" fontId="23" fillId="24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vertical="center" wrapText="1"/>
    </xf>
    <xf numFmtId="0" fontId="23" fillId="24" borderId="13" xfId="0" applyNumberFormat="1" applyFont="1" applyFill="1" applyBorder="1" applyAlignment="1">
      <alignment horizontal="left" vertical="center" wrapText="1"/>
    </xf>
    <xf numFmtId="0" fontId="23" fillId="24" borderId="0" xfId="0" applyNumberFormat="1" applyFont="1" applyFill="1" applyAlignment="1">
      <alignment horizontal="left" vertical="center"/>
    </xf>
    <xf numFmtId="0" fontId="23" fillId="24" borderId="0" xfId="0" applyNumberFormat="1" applyFont="1" applyFill="1" applyAlignment="1">
      <alignment horizontal="center" vertical="center"/>
    </xf>
    <xf numFmtId="179" fontId="23" fillId="24" borderId="13" xfId="0" applyFont="1" applyFill="1" applyBorder="1" applyAlignment="1">
      <alignment horizontal="left" vertical="center"/>
    </xf>
    <xf numFmtId="179" fontId="24" fillId="24" borderId="13" xfId="0" applyFont="1" applyFill="1" applyBorder="1" applyAlignment="1">
      <alignment horizontal="left" vertical="center" wrapText="1"/>
    </xf>
    <xf numFmtId="177" fontId="23" fillId="24" borderId="13" xfId="0" applyNumberFormat="1" applyFont="1" applyFill="1" applyBorder="1" applyAlignment="1">
      <alignment horizontal="center" vertical="center" wrapText="1"/>
    </xf>
    <xf numFmtId="0" fontId="41" fillId="0" borderId="13" xfId="0" applyNumberFormat="1" applyFont="1" applyBorder="1" applyAlignment="1">
      <alignment horizontal="center" vertical="center"/>
    </xf>
    <xf numFmtId="179" fontId="23" fillId="0" borderId="14" xfId="0" applyFont="1" applyFill="1" applyBorder="1" applyAlignment="1">
      <alignment vertical="center" wrapText="1"/>
    </xf>
    <xf numFmtId="179" fontId="23" fillId="0" borderId="15" xfId="0" applyFont="1" applyFill="1" applyBorder="1" applyAlignment="1">
      <alignment vertical="center" wrapText="1"/>
    </xf>
    <xf numFmtId="179" fontId="23" fillId="24" borderId="0" xfId="0" quotePrefix="1" applyNumberFormat="1" applyFont="1" applyFill="1" applyAlignment="1">
      <alignment horizontal="left" vertical="center"/>
    </xf>
    <xf numFmtId="177" fontId="24" fillId="20" borderId="13" xfId="0" applyNumberFormat="1" applyFont="1" applyFill="1" applyBorder="1" applyAlignment="1">
      <alignment horizontal="left" vertical="center"/>
    </xf>
    <xf numFmtId="177" fontId="39" fillId="0" borderId="13" xfId="0" applyNumberFormat="1" applyFont="1" applyFill="1" applyBorder="1" applyAlignment="1">
      <alignment horizontal="center" vertical="center" wrapText="1"/>
    </xf>
    <xf numFmtId="180" fontId="41" fillId="0" borderId="13" xfId="0" applyNumberFormat="1" applyFont="1" applyBorder="1" applyAlignment="1">
      <alignment horizontal="center" vertical="center"/>
    </xf>
    <xf numFmtId="0" fontId="23" fillId="24" borderId="0" xfId="0" applyNumberFormat="1" applyFont="1" applyFill="1" applyBorder="1" applyAlignment="1">
      <alignment horizontal="center" vertical="center"/>
    </xf>
    <xf numFmtId="177" fontId="43" fillId="7" borderId="13" xfId="0" applyNumberFormat="1" applyFont="1" applyFill="1" applyBorder="1" applyAlignment="1">
      <alignment horizontal="center" vertical="center"/>
    </xf>
    <xf numFmtId="0" fontId="23" fillId="24" borderId="0" xfId="0" applyNumberFormat="1" applyFont="1" applyFill="1" applyBorder="1" applyAlignment="1">
      <alignment vertical="center"/>
    </xf>
    <xf numFmtId="0" fontId="43" fillId="7" borderId="13" xfId="0" applyNumberFormat="1" applyFont="1" applyFill="1" applyBorder="1" applyAlignment="1">
      <alignment horizontal="center" vertical="center"/>
    </xf>
    <xf numFmtId="181" fontId="46" fillId="17" borderId="13" xfId="0" applyNumberFormat="1" applyFont="1" applyFill="1" applyBorder="1" applyAlignment="1">
      <alignment horizontal="center" vertical="center"/>
    </xf>
    <xf numFmtId="179" fontId="23" fillId="0" borderId="13" xfId="0" applyFont="1" applyFill="1" applyBorder="1" applyAlignment="1">
      <alignment horizontal="left" vertical="center" wrapText="1"/>
    </xf>
    <xf numFmtId="179" fontId="41" fillId="26" borderId="13" xfId="0" applyFont="1" applyFill="1" applyBorder="1" applyAlignment="1">
      <alignment horizontal="center" vertical="center"/>
    </xf>
    <xf numFmtId="0" fontId="41" fillId="26" borderId="13" xfId="0" applyNumberFormat="1" applyFont="1" applyFill="1" applyBorder="1" applyAlignment="1">
      <alignment horizontal="center" vertical="center"/>
    </xf>
    <xf numFmtId="0" fontId="1" fillId="7" borderId="14" xfId="0" applyNumberFormat="1" applyFont="1" applyFill="1" applyBorder="1" applyAlignment="1">
      <alignment horizontal="center" vertical="center"/>
    </xf>
    <xf numFmtId="0" fontId="1" fillId="7" borderId="16" xfId="0" applyNumberFormat="1" applyFont="1" applyFill="1" applyBorder="1" applyAlignment="1">
      <alignment horizontal="center" vertical="center"/>
    </xf>
    <xf numFmtId="0" fontId="45" fillId="17" borderId="14" xfId="0" applyNumberFormat="1" applyFont="1" applyFill="1" applyBorder="1" applyAlignment="1">
      <alignment horizontal="center" vertical="center"/>
    </xf>
    <xf numFmtId="0" fontId="45" fillId="17" borderId="16" xfId="0" applyNumberFormat="1" applyFont="1" applyFill="1" applyBorder="1" applyAlignment="1">
      <alignment horizontal="center" vertical="center"/>
    </xf>
    <xf numFmtId="179" fontId="23" fillId="0" borderId="13" xfId="0" applyFont="1" applyFill="1" applyBorder="1" applyAlignment="1">
      <alignment horizontal="left" vertical="center" wrapText="1"/>
    </xf>
    <xf numFmtId="179" fontId="23" fillId="0" borderId="13" xfId="0" applyFont="1" applyFill="1" applyBorder="1" applyAlignment="1" applyProtection="1">
      <alignment horizontal="left" vertical="center" wrapText="1"/>
    </xf>
    <xf numFmtId="179" fontId="23" fillId="24" borderId="13" xfId="0" applyFont="1" applyFill="1" applyBorder="1" applyAlignment="1">
      <alignment horizontal="left" vertical="center" wrapText="1"/>
    </xf>
    <xf numFmtId="0" fontId="43" fillId="7" borderId="14" xfId="0" applyNumberFormat="1" applyFont="1" applyFill="1" applyBorder="1" applyAlignment="1">
      <alignment horizontal="center" vertical="center"/>
    </xf>
    <xf numFmtId="0" fontId="43" fillId="7" borderId="16" xfId="0" applyNumberFormat="1" applyFont="1" applyFill="1" applyBorder="1" applyAlignment="1">
      <alignment horizontal="center" vertical="center"/>
    </xf>
    <xf numFmtId="179" fontId="23" fillId="24" borderId="0" xfId="0" applyFont="1" applyFill="1" applyAlignment="1">
      <alignment horizontal="center" vertical="center"/>
    </xf>
    <xf numFmtId="179" fontId="23" fillId="24" borderId="0" xfId="0" applyFont="1" applyFill="1" applyAlignment="1">
      <alignment horizontal="left" vertical="center" wrapText="1"/>
    </xf>
    <xf numFmtId="179" fontId="24" fillId="24" borderId="13" xfId="0" applyFont="1" applyFill="1" applyBorder="1" applyAlignment="1">
      <alignment horizontal="center" vertical="center" wrapText="1"/>
    </xf>
    <xf numFmtId="179" fontId="23" fillId="0" borderId="13" xfId="0" applyFont="1" applyFill="1" applyBorder="1" applyAlignment="1">
      <alignment horizontal="center" vertical="center" wrapText="1"/>
    </xf>
    <xf numFmtId="179" fontId="23" fillId="0" borderId="17" xfId="0" applyFont="1" applyFill="1" applyBorder="1" applyAlignment="1">
      <alignment horizontal="center" vertical="center" wrapText="1"/>
    </xf>
    <xf numFmtId="179" fontId="23" fillId="0" borderId="18" xfId="0" applyFont="1" applyFill="1" applyBorder="1" applyAlignment="1">
      <alignment horizontal="center" vertical="center" wrapText="1"/>
    </xf>
    <xf numFmtId="179" fontId="23" fillId="0" borderId="19" xfId="0" applyFont="1" applyFill="1" applyBorder="1" applyAlignment="1">
      <alignment horizontal="center" vertical="center" wrapText="1"/>
    </xf>
    <xf numFmtId="179" fontId="23" fillId="0" borderId="17" xfId="0" applyFont="1" applyFill="1" applyBorder="1" applyAlignment="1">
      <alignment horizontal="left" vertical="center" wrapText="1"/>
    </xf>
    <xf numFmtId="179" fontId="23" fillId="0" borderId="18" xfId="0" applyFont="1" applyFill="1" applyBorder="1" applyAlignment="1">
      <alignment horizontal="left" vertical="center" wrapText="1"/>
    </xf>
    <xf numFmtId="179" fontId="23" fillId="0" borderId="19" xfId="0" applyFont="1" applyFill="1" applyBorder="1" applyAlignment="1">
      <alignment horizontal="left" vertical="center" wrapText="1"/>
    </xf>
    <xf numFmtId="179" fontId="23" fillId="27" borderId="13" xfId="0" applyFont="1" applyFill="1" applyBorder="1" applyAlignment="1">
      <alignment horizontal="left" vertical="center" wrapText="1"/>
    </xf>
    <xf numFmtId="179" fontId="23" fillId="27" borderId="13" xfId="0" applyFont="1" applyFill="1" applyBorder="1" applyAlignment="1">
      <alignment horizontal="center" vertical="center" wrapText="1"/>
    </xf>
    <xf numFmtId="177" fontId="23" fillId="27" borderId="13" xfId="0" applyNumberFormat="1" applyFont="1" applyFill="1" applyBorder="1" applyAlignment="1">
      <alignment horizontal="center" vertical="center"/>
    </xf>
    <xf numFmtId="177" fontId="23" fillId="27" borderId="13" xfId="0" applyNumberFormat="1" applyFont="1" applyFill="1" applyBorder="1" applyAlignment="1">
      <alignment horizontal="center" vertical="center" wrapText="1"/>
    </xf>
    <xf numFmtId="179" fontId="39" fillId="27" borderId="13" xfId="0" applyFont="1" applyFill="1" applyBorder="1" applyAlignment="1">
      <alignment horizontal="center" vertical="center" wrapText="1"/>
    </xf>
    <xf numFmtId="179" fontId="24" fillId="27" borderId="0" xfId="0" applyFont="1" applyFill="1" applyAlignment="1">
      <alignment horizontal="left" vertical="center"/>
    </xf>
    <xf numFmtId="179" fontId="24" fillId="27" borderId="0" xfId="0" applyFont="1" applyFill="1" applyAlignment="1">
      <alignment horizontal="center" vertical="center"/>
    </xf>
    <xf numFmtId="179" fontId="23" fillId="27" borderId="13" xfId="0" applyFont="1" applyFill="1" applyBorder="1" applyAlignment="1">
      <alignment horizontal="center" vertical="center" wrapText="1"/>
    </xf>
    <xf numFmtId="179" fontId="23" fillId="27" borderId="0" xfId="0" applyFont="1" applyFill="1" applyAlignment="1">
      <alignment horizontal="left" vertical="center"/>
    </xf>
    <xf numFmtId="179" fontId="23" fillId="27" borderId="0" xfId="0" applyFont="1" applyFill="1" applyAlignment="1">
      <alignment horizontal="center" vertical="center"/>
    </xf>
    <xf numFmtId="179" fontId="23" fillId="28" borderId="13" xfId="0" applyFont="1" applyFill="1" applyBorder="1" applyAlignment="1">
      <alignment horizontal="center" vertical="center" wrapText="1"/>
    </xf>
    <xf numFmtId="179" fontId="23" fillId="28" borderId="13" xfId="0" applyFont="1" applyFill="1" applyBorder="1" applyAlignment="1">
      <alignment horizontal="left" vertical="center" wrapText="1"/>
    </xf>
    <xf numFmtId="177" fontId="39" fillId="28" borderId="13" xfId="0" applyNumberFormat="1" applyFont="1" applyFill="1" applyBorder="1" applyAlignment="1">
      <alignment horizontal="center" vertical="center"/>
    </xf>
    <xf numFmtId="177" fontId="23" fillId="28" borderId="13" xfId="0" applyNumberFormat="1" applyFont="1" applyFill="1" applyBorder="1" applyAlignment="1">
      <alignment horizontal="center" vertical="center"/>
    </xf>
  </cellXfs>
  <cellStyles count="85">
    <cellStyle name="_ET_STYLE_NoName_00_" xfId="1"/>
    <cellStyle name="0,0_x000a__x000a_NA_x000a__x000a_" xfId="2"/>
    <cellStyle name="0,0_x000d__x000d_NA_x000d__x000d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suchter Hyperlink_budget BMW Deal…ng 20070530.xls" xfId="30"/>
    <cellStyle name="Calculation" xfId="31"/>
    <cellStyle name="Check Cell" xfId="32"/>
    <cellStyle name="Comma" xfId="33"/>
    <cellStyle name="Currency" xfId="34"/>
    <cellStyle name="Currency 2" xfId="35"/>
    <cellStyle name="Dezimal 2" xfId="36"/>
    <cellStyle name="Euro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 2" xfId="47"/>
    <cellStyle name="Normal 3" xfId="48"/>
    <cellStyle name="Note" xfId="49"/>
    <cellStyle name="Output" xfId="50"/>
    <cellStyle name="Standard 2" xfId="51"/>
    <cellStyle name="Standard 4" xfId="52"/>
    <cellStyle name="Standard_080529_FB_Verkaufsstundensätze gkk" xfId="53"/>
    <cellStyle name="Style 1" xfId="54"/>
    <cellStyle name="Title" xfId="55"/>
    <cellStyle name="Total" xfId="56"/>
    <cellStyle name="Warning Text" xfId="57"/>
    <cellStyle name="标题 1 2" xfId="58"/>
    <cellStyle name="标题 2 2" xfId="59"/>
    <cellStyle name="标题 3 2" xfId="60"/>
    <cellStyle name="标题 4 2" xfId="61"/>
    <cellStyle name="标题 5" xfId="62"/>
    <cellStyle name="差 2" xfId="63"/>
    <cellStyle name="常规" xfId="0" builtinId="0"/>
    <cellStyle name="常规 2" xfId="64"/>
    <cellStyle name="常规 2 2" xfId="65"/>
    <cellStyle name="常规 3" xfId="66"/>
    <cellStyle name="常规 4" xfId="67"/>
    <cellStyle name="常规 6" xfId="68"/>
    <cellStyle name="好 2" xfId="69"/>
    <cellStyle name="汇总 2" xfId="70"/>
    <cellStyle name="货币 2" xfId="71"/>
    <cellStyle name="货币 3" xfId="72"/>
    <cellStyle name="计算 2" xfId="73"/>
    <cellStyle name="检查单元格 2" xfId="74"/>
    <cellStyle name="解释性文本 2" xfId="75"/>
    <cellStyle name="警告文本 2" xfId="76"/>
    <cellStyle name="链接单元格 2" xfId="77"/>
    <cellStyle name="适中 2" xfId="78"/>
    <cellStyle name="输出 2" xfId="79"/>
    <cellStyle name="输入 2" xfId="80"/>
    <cellStyle name="样式 1" xfId="81"/>
    <cellStyle name="样式 1 2" xfId="82"/>
    <cellStyle name="一般_Sheet1" xfId="83"/>
    <cellStyle name="注释 2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2049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126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3073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4097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5121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614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7169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8193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9217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41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16" sqref="B16"/>
    </sheetView>
  </sheetViews>
  <sheetFormatPr defaultRowHeight="17.25"/>
  <cols>
    <col min="1" max="1" width="28.375" style="47" bestFit="1" customWidth="1"/>
    <col min="2" max="2" width="36.375" style="47" bestFit="1" customWidth="1"/>
  </cols>
  <sheetData>
    <row r="1" spans="1:2">
      <c r="B1" s="47" t="s">
        <v>276</v>
      </c>
    </row>
    <row r="2" spans="1:2">
      <c r="B2" s="47" t="s">
        <v>277</v>
      </c>
    </row>
    <row r="3" spans="1:2">
      <c r="B3" s="47" t="s">
        <v>278</v>
      </c>
    </row>
    <row r="4" spans="1:2" ht="18">
      <c r="A4" s="48" t="s">
        <v>118</v>
      </c>
      <c r="B4" s="48" t="s">
        <v>119</v>
      </c>
    </row>
    <row r="5" spans="1:2">
      <c r="A5" s="72" t="s">
        <v>106</v>
      </c>
      <c r="B5" s="72"/>
    </row>
    <row r="6" spans="1:2">
      <c r="A6" s="59" t="s">
        <v>107</v>
      </c>
      <c r="B6" s="59">
        <f>'南线-上海'!G42</f>
        <v>176308</v>
      </c>
    </row>
    <row r="7" spans="1:2">
      <c r="A7" s="59" t="s">
        <v>108</v>
      </c>
      <c r="B7" s="59">
        <f>'南线-武汉'!G42</f>
        <v>211877.6</v>
      </c>
    </row>
    <row r="8" spans="1:2">
      <c r="A8" s="59" t="s">
        <v>109</v>
      </c>
      <c r="B8" s="59">
        <f>'南线-广州'!G41</f>
        <v>245740</v>
      </c>
    </row>
    <row r="9" spans="1:2">
      <c r="A9" s="59" t="s">
        <v>110</v>
      </c>
      <c r="B9" s="59">
        <f>'南线-杭州'!G44</f>
        <v>286638</v>
      </c>
    </row>
    <row r="10" spans="1:2">
      <c r="A10" s="59" t="s">
        <v>111</v>
      </c>
      <c r="B10" s="59">
        <f>'南线-南京'!G42</f>
        <v>249700</v>
      </c>
    </row>
    <row r="11" spans="1:2">
      <c r="A11" s="73" t="s">
        <v>112</v>
      </c>
      <c r="B11" s="73"/>
    </row>
    <row r="12" spans="1:2">
      <c r="A12" s="59" t="s">
        <v>113</v>
      </c>
      <c r="B12" s="59">
        <f>'北线-北京'!G39</f>
        <v>198990</v>
      </c>
    </row>
    <row r="13" spans="1:2">
      <c r="A13" s="59" t="s">
        <v>114</v>
      </c>
      <c r="B13" s="59">
        <f>'北线-大连'!G42</f>
        <v>293920</v>
      </c>
    </row>
    <row r="14" spans="1:2">
      <c r="A14" s="59" t="s">
        <v>115</v>
      </c>
      <c r="B14" s="59">
        <f>'北线-烟台'!G40</f>
        <v>242275</v>
      </c>
    </row>
    <row r="15" spans="1:2">
      <c r="A15" s="59" t="s">
        <v>116</v>
      </c>
      <c r="B15" s="59">
        <f>'北线-郑州'!G41</f>
        <v>223718</v>
      </c>
    </row>
    <row r="16" spans="1:2">
      <c r="A16" s="59" t="s">
        <v>117</v>
      </c>
      <c r="B16" s="59">
        <f>'北线-成都'!G41</f>
        <v>179102</v>
      </c>
    </row>
    <row r="17" spans="1:2">
      <c r="A17" s="59" t="s">
        <v>275</v>
      </c>
      <c r="B17" s="65">
        <f>SUM(B5:B16)</f>
        <v>2308268.6</v>
      </c>
    </row>
    <row r="18" spans="1:2">
      <c r="A18" s="59" t="s">
        <v>279</v>
      </c>
      <c r="B18" s="65">
        <v>2300000</v>
      </c>
    </row>
  </sheetData>
  <mergeCells count="2">
    <mergeCell ref="A5:B5"/>
    <mergeCell ref="A11:B1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0"/>
  <sheetViews>
    <sheetView view="pageBreakPreview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0" sqref="B10:B12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45.37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149</v>
      </c>
      <c r="C2" s="84"/>
      <c r="D2" s="84"/>
      <c r="E2" s="84"/>
    </row>
    <row r="3" spans="1:9">
      <c r="A3" s="3" t="s">
        <v>1</v>
      </c>
      <c r="B3" s="49">
        <v>43083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282</v>
      </c>
      <c r="B8" s="16"/>
      <c r="C8" s="13"/>
      <c r="D8" s="22"/>
      <c r="E8" s="22"/>
      <c r="F8" s="22"/>
      <c r="G8" s="22"/>
      <c r="H8" s="32"/>
      <c r="I8" s="33"/>
    </row>
    <row r="9" spans="1:9" s="40" customFormat="1" ht="14.25" customHeight="1">
      <c r="A9" s="78" t="s">
        <v>28</v>
      </c>
      <c r="B9" s="38" t="s">
        <v>48</v>
      </c>
      <c r="C9" s="38" t="s">
        <v>198</v>
      </c>
      <c r="D9" s="24">
        <v>600</v>
      </c>
      <c r="E9" s="24">
        <v>3</v>
      </c>
      <c r="F9" s="25">
        <v>6</v>
      </c>
      <c r="G9" s="25">
        <f>D9*E9*F9</f>
        <v>10800</v>
      </c>
      <c r="H9" s="41"/>
      <c r="I9" s="39"/>
    </row>
    <row r="10" spans="1:9" s="1" customFormat="1" ht="14.25" customHeight="1">
      <c r="A10" s="78"/>
      <c r="B10" s="86" t="s">
        <v>12</v>
      </c>
      <c r="C10" s="38" t="s">
        <v>197</v>
      </c>
      <c r="D10" s="24">
        <v>600</v>
      </c>
      <c r="E10" s="23">
        <v>2</v>
      </c>
      <c r="F10" s="23">
        <v>55</v>
      </c>
      <c r="G10" s="23">
        <f>D10*E10*F10</f>
        <v>66000</v>
      </c>
      <c r="H10" s="8" t="s">
        <v>199</v>
      </c>
      <c r="I10" s="3"/>
    </row>
    <row r="11" spans="1:9" s="1" customFormat="1">
      <c r="A11" s="78"/>
      <c r="B11" s="86"/>
      <c r="C11" s="8" t="s">
        <v>200</v>
      </c>
      <c r="D11" s="24">
        <v>600</v>
      </c>
      <c r="E11" s="23">
        <v>3</v>
      </c>
      <c r="F11" s="23">
        <v>4</v>
      </c>
      <c r="G11" s="23">
        <f t="shared" ref="G11:G18" si="0">D11*E11*F11</f>
        <v>7200</v>
      </c>
      <c r="H11" s="8" t="s">
        <v>50</v>
      </c>
      <c r="I11" s="3"/>
    </row>
    <row r="12" spans="1:9" s="1" customFormat="1">
      <c r="A12" s="78"/>
      <c r="B12" s="86"/>
      <c r="C12" s="8" t="s">
        <v>201</v>
      </c>
      <c r="D12" s="24">
        <v>600</v>
      </c>
      <c r="E12" s="23">
        <v>2</v>
      </c>
      <c r="F12" s="23">
        <v>1</v>
      </c>
      <c r="G12" s="23">
        <f t="shared" si="0"/>
        <v>1200</v>
      </c>
      <c r="H12" s="8" t="s">
        <v>133</v>
      </c>
      <c r="I12" s="3"/>
    </row>
    <row r="13" spans="1:9" s="1" customFormat="1">
      <c r="A13" s="78" t="s">
        <v>170</v>
      </c>
      <c r="B13" s="8"/>
      <c r="C13" s="38" t="s">
        <v>267</v>
      </c>
      <c r="D13" s="23">
        <v>250</v>
      </c>
      <c r="E13" s="23">
        <v>1</v>
      </c>
      <c r="F13" s="23">
        <v>55</v>
      </c>
      <c r="G13" s="23">
        <f t="shared" si="0"/>
        <v>13750</v>
      </c>
      <c r="H13" s="8" t="s">
        <v>203</v>
      </c>
      <c r="I13" s="3"/>
    </row>
    <row r="14" spans="1:9" s="1" customFormat="1" ht="42.75">
      <c r="A14" s="78"/>
      <c r="B14" s="8"/>
      <c r="C14" s="38" t="s">
        <v>268</v>
      </c>
      <c r="D14" s="23">
        <v>200</v>
      </c>
      <c r="E14" s="23">
        <v>1</v>
      </c>
      <c r="F14" s="23">
        <v>55</v>
      </c>
      <c r="G14" s="23">
        <f t="shared" si="0"/>
        <v>11000</v>
      </c>
      <c r="H14" s="8" t="s">
        <v>232</v>
      </c>
      <c r="I14" s="3"/>
    </row>
    <row r="15" spans="1:9" s="1" customFormat="1">
      <c r="A15" s="37" t="s">
        <v>207</v>
      </c>
      <c r="B15" s="8"/>
      <c r="C15" s="38" t="s">
        <v>269</v>
      </c>
      <c r="D15" s="23">
        <v>2500</v>
      </c>
      <c r="E15" s="23">
        <v>1</v>
      </c>
      <c r="F15" s="23">
        <v>9</v>
      </c>
      <c r="G15" s="23">
        <f t="shared" si="0"/>
        <v>22500</v>
      </c>
      <c r="H15" s="8"/>
      <c r="I15" s="3"/>
    </row>
    <row r="16" spans="1:9" s="1" customFormat="1">
      <c r="A16" s="37" t="s">
        <v>204</v>
      </c>
      <c r="B16" s="8"/>
      <c r="C16" s="17" t="s">
        <v>205</v>
      </c>
      <c r="D16" s="23">
        <v>0</v>
      </c>
      <c r="E16" s="23">
        <v>1</v>
      </c>
      <c r="F16" s="23">
        <v>1</v>
      </c>
      <c r="G16" s="23">
        <f t="shared" si="0"/>
        <v>0</v>
      </c>
      <c r="H16" s="28"/>
      <c r="I16" s="3"/>
    </row>
    <row r="17" spans="1:9" s="1" customFormat="1" ht="28.5">
      <c r="A17" s="35" t="s">
        <v>51</v>
      </c>
      <c r="B17" s="35"/>
      <c r="C17" s="17" t="s">
        <v>219</v>
      </c>
      <c r="D17" s="24">
        <v>0</v>
      </c>
      <c r="E17" s="24">
        <v>1</v>
      </c>
      <c r="F17" s="24">
        <v>1</v>
      </c>
      <c r="G17" s="24">
        <f t="shared" si="0"/>
        <v>0</v>
      </c>
      <c r="H17" s="8"/>
      <c r="I17" s="3"/>
    </row>
    <row r="18" spans="1:9" s="1" customFormat="1" ht="57">
      <c r="A18" s="9" t="s">
        <v>13</v>
      </c>
      <c r="B18" s="9" t="s">
        <v>27</v>
      </c>
      <c r="C18" s="8" t="s">
        <v>206</v>
      </c>
      <c r="D18" s="23">
        <v>0</v>
      </c>
      <c r="E18" s="23">
        <v>1</v>
      </c>
      <c r="F18" s="23">
        <v>1</v>
      </c>
      <c r="G18" s="23">
        <f t="shared" si="0"/>
        <v>0</v>
      </c>
      <c r="H18" s="8"/>
      <c r="I18" s="3"/>
    </row>
    <row r="19" spans="1:9" s="1" customFormat="1">
      <c r="A19" s="16" t="s">
        <v>14</v>
      </c>
      <c r="B19" s="16"/>
      <c r="C19" s="13"/>
      <c r="D19" s="22"/>
      <c r="E19" s="22"/>
      <c r="F19" s="22"/>
      <c r="G19" s="22"/>
      <c r="H19" s="11"/>
      <c r="I19" s="3"/>
    </row>
    <row r="20" spans="1:9" s="1" customFormat="1">
      <c r="A20" s="35" t="s">
        <v>41</v>
      </c>
      <c r="B20" s="35"/>
      <c r="C20" s="38" t="s">
        <v>208</v>
      </c>
      <c r="D20" s="24">
        <v>600</v>
      </c>
      <c r="E20" s="24">
        <v>1</v>
      </c>
      <c r="F20" s="24">
        <v>2</v>
      </c>
      <c r="G20" s="24">
        <f>D20*E20*F20</f>
        <v>1200</v>
      </c>
      <c r="H20" s="9"/>
      <c r="I20" s="3"/>
    </row>
    <row r="21" spans="1:9" s="1" customFormat="1">
      <c r="A21" s="35" t="s">
        <v>42</v>
      </c>
      <c r="B21" s="37"/>
      <c r="C21" s="38" t="s">
        <v>208</v>
      </c>
      <c r="D21" s="24">
        <v>600</v>
      </c>
      <c r="E21" s="24">
        <v>1</v>
      </c>
      <c r="F21" s="24">
        <v>2</v>
      </c>
      <c r="G21" s="24">
        <f>D21*E21*F21</f>
        <v>1200</v>
      </c>
      <c r="H21" s="9"/>
      <c r="I21" s="3"/>
    </row>
    <row r="22" spans="1:9" s="1" customFormat="1">
      <c r="A22" s="78" t="s">
        <v>43</v>
      </c>
      <c r="B22" s="78"/>
      <c r="C22" s="38" t="s">
        <v>209</v>
      </c>
      <c r="D22" s="24">
        <v>600</v>
      </c>
      <c r="E22" s="24">
        <v>1</v>
      </c>
      <c r="F22" s="24">
        <v>2</v>
      </c>
      <c r="G22" s="24">
        <f>D22*E22*F22</f>
        <v>1200</v>
      </c>
      <c r="H22" s="9"/>
      <c r="I22" s="3"/>
    </row>
    <row r="23" spans="1:9" s="1" customFormat="1">
      <c r="A23" s="35" t="s">
        <v>44</v>
      </c>
      <c r="B23" s="35"/>
      <c r="C23" s="38" t="s">
        <v>209</v>
      </c>
      <c r="D23" s="24">
        <v>600</v>
      </c>
      <c r="E23" s="24">
        <v>1</v>
      </c>
      <c r="F23" s="24">
        <v>2</v>
      </c>
      <c r="G23" s="24">
        <f>D23*E23*F23</f>
        <v>1200</v>
      </c>
      <c r="H23" s="9"/>
      <c r="I23" s="3"/>
    </row>
    <row r="24" spans="1:9" s="6" customFormat="1">
      <c r="A24" s="37" t="s">
        <v>31</v>
      </c>
      <c r="B24" s="18"/>
      <c r="C24" s="19"/>
      <c r="D24" s="25">
        <v>500</v>
      </c>
      <c r="E24" s="25">
        <v>1</v>
      </c>
      <c r="F24" s="25">
        <v>2</v>
      </c>
      <c r="G24" s="25">
        <f>D24*E24*F24</f>
        <v>1000</v>
      </c>
      <c r="H24" s="38"/>
      <c r="I24" s="26"/>
    </row>
    <row r="25" spans="1:9" s="1" customFormat="1">
      <c r="A25" s="16" t="s">
        <v>15</v>
      </c>
      <c r="B25" s="16"/>
      <c r="C25" s="13"/>
      <c r="D25" s="22"/>
      <c r="E25" s="22"/>
      <c r="F25" s="22"/>
      <c r="G25" s="22"/>
      <c r="H25" s="11"/>
      <c r="I25" s="3"/>
    </row>
    <row r="26" spans="1:9" s="1" customFormat="1">
      <c r="A26" s="79" t="s">
        <v>21</v>
      </c>
      <c r="B26" s="79"/>
      <c r="C26" s="15" t="s">
        <v>32</v>
      </c>
      <c r="D26" s="46">
        <v>50</v>
      </c>
      <c r="E26" s="24">
        <v>1</v>
      </c>
      <c r="F26" s="24">
        <v>20</v>
      </c>
      <c r="G26" s="24">
        <f>D26*E26*F26</f>
        <v>1000</v>
      </c>
      <c r="H26" s="10" t="s">
        <v>36</v>
      </c>
      <c r="I26" s="3"/>
    </row>
    <row r="27" spans="1:9" s="1" customFormat="1">
      <c r="A27" s="16" t="s">
        <v>16</v>
      </c>
      <c r="B27" s="16"/>
      <c r="C27" s="13"/>
      <c r="D27" s="22"/>
      <c r="E27" s="22"/>
      <c r="F27" s="22"/>
      <c r="G27" s="22"/>
      <c r="H27" s="11"/>
      <c r="I27" s="3"/>
    </row>
    <row r="28" spans="1:9" s="6" customFormat="1">
      <c r="A28" s="37" t="s">
        <v>49</v>
      </c>
      <c r="B28" s="18"/>
      <c r="C28" s="38" t="s">
        <v>131</v>
      </c>
      <c r="D28" s="46">
        <v>200</v>
      </c>
      <c r="E28" s="25">
        <v>1</v>
      </c>
      <c r="F28" s="24">
        <v>20</v>
      </c>
      <c r="G28" s="25">
        <f>D28*E28*F28</f>
        <v>4000</v>
      </c>
      <c r="H28" s="41"/>
      <c r="I28" s="26"/>
    </row>
    <row r="29" spans="1:9" s="1" customFormat="1" ht="28.5">
      <c r="A29" s="9" t="s">
        <v>33</v>
      </c>
      <c r="B29" s="9"/>
      <c r="C29" s="8" t="s">
        <v>71</v>
      </c>
      <c r="D29" s="45">
        <v>200</v>
      </c>
      <c r="E29" s="23">
        <v>1</v>
      </c>
      <c r="F29" s="23">
        <v>60</v>
      </c>
      <c r="G29" s="23">
        <f>D29*E29*F29</f>
        <v>12000</v>
      </c>
      <c r="H29" s="8"/>
      <c r="I29" s="3"/>
    </row>
    <row r="30" spans="1:9" s="1" customFormat="1" ht="85.5">
      <c r="A30" s="10" t="s">
        <v>35</v>
      </c>
      <c r="B30" s="10"/>
      <c r="C30" s="8" t="s">
        <v>52</v>
      </c>
      <c r="D30" s="23">
        <v>10000</v>
      </c>
      <c r="E30" s="23">
        <v>2</v>
      </c>
      <c r="F30" s="23">
        <v>1</v>
      </c>
      <c r="G30" s="23">
        <f>+D30*E30*F30</f>
        <v>20000</v>
      </c>
      <c r="H30" s="8" t="s">
        <v>36</v>
      </c>
      <c r="I30" s="3"/>
    </row>
    <row r="31" spans="1:9" s="1" customFormat="1">
      <c r="A31" s="9" t="s">
        <v>34</v>
      </c>
      <c r="B31" s="9"/>
      <c r="C31" s="8"/>
      <c r="D31" s="45">
        <v>500</v>
      </c>
      <c r="E31" s="23">
        <v>1</v>
      </c>
      <c r="F31" s="23">
        <v>60</v>
      </c>
      <c r="G31" s="23">
        <f>+D31*E31*F31</f>
        <v>30000</v>
      </c>
      <c r="H31" s="8" t="s">
        <v>36</v>
      </c>
      <c r="I31" s="3"/>
    </row>
    <row r="32" spans="1:9" s="1" customFormat="1">
      <c r="A32" s="16" t="s">
        <v>17</v>
      </c>
      <c r="B32" s="16"/>
      <c r="C32" s="13"/>
      <c r="D32" s="22"/>
      <c r="E32" s="22"/>
      <c r="F32" s="22"/>
      <c r="G32" s="22"/>
      <c r="H32" s="11"/>
      <c r="I32" s="3"/>
    </row>
    <row r="33" spans="1:9" s="1" customFormat="1" ht="28.5">
      <c r="A33" s="10" t="s">
        <v>18</v>
      </c>
      <c r="B33" s="10"/>
      <c r="C33" s="51" t="s">
        <v>191</v>
      </c>
      <c r="D33" s="23">
        <v>5000</v>
      </c>
      <c r="E33" s="23">
        <v>1</v>
      </c>
      <c r="F33" s="23">
        <v>1</v>
      </c>
      <c r="G33" s="23">
        <f>D33*E33*F33</f>
        <v>5000</v>
      </c>
      <c r="H33" s="8"/>
      <c r="I33" s="3"/>
    </row>
    <row r="34" spans="1:9" s="1" customFormat="1">
      <c r="A34" s="31" t="s">
        <v>19</v>
      </c>
      <c r="B34" s="16"/>
      <c r="C34" s="13"/>
      <c r="D34" s="22"/>
      <c r="E34" s="22"/>
      <c r="F34" s="22"/>
      <c r="G34" s="22"/>
      <c r="H34" s="11"/>
      <c r="I34" s="3"/>
    </row>
    <row r="35" spans="1:9" s="6" customFormat="1" ht="28.5">
      <c r="A35" s="42" t="s">
        <v>132</v>
      </c>
      <c r="B35" s="18"/>
      <c r="C35" s="19"/>
      <c r="D35" s="64">
        <v>5000</v>
      </c>
      <c r="E35" s="25">
        <v>1</v>
      </c>
      <c r="F35" s="25">
        <v>1</v>
      </c>
      <c r="G35" s="25">
        <f>D35*E35*F35</f>
        <v>5000</v>
      </c>
      <c r="H35" s="38" t="s">
        <v>168</v>
      </c>
      <c r="I35" s="26"/>
    </row>
    <row r="36" spans="1:9" s="6" customFormat="1">
      <c r="A36" s="42" t="s">
        <v>55</v>
      </c>
      <c r="B36" s="18"/>
      <c r="C36" s="19"/>
      <c r="D36" s="64">
        <v>4000</v>
      </c>
      <c r="E36" s="25">
        <v>1</v>
      </c>
      <c r="F36" s="25">
        <v>1</v>
      </c>
      <c r="G36" s="25">
        <f>D36*E36*F36</f>
        <v>4000</v>
      </c>
      <c r="H36" s="38" t="s">
        <v>39</v>
      </c>
      <c r="I36" s="26"/>
    </row>
    <row r="37" spans="1:9" s="6" customFormat="1">
      <c r="A37" s="35" t="s">
        <v>38</v>
      </c>
      <c r="B37" s="35"/>
      <c r="C37" s="38"/>
      <c r="D37" s="29">
        <v>1000</v>
      </c>
      <c r="E37" s="25">
        <v>1</v>
      </c>
      <c r="F37" s="25">
        <v>1</v>
      </c>
      <c r="G37" s="25">
        <f>D37*E37*F37</f>
        <v>1000</v>
      </c>
      <c r="H37" s="38" t="s">
        <v>39</v>
      </c>
      <c r="I37" s="50"/>
    </row>
    <row r="38" spans="1:9" s="68" customFormat="1">
      <c r="A38" s="81" t="s">
        <v>273</v>
      </c>
      <c r="B38" s="82"/>
      <c r="C38" s="82"/>
      <c r="D38" s="82"/>
      <c r="E38" s="82"/>
      <c r="F38" s="82"/>
      <c r="G38" s="67">
        <f>SUM(G4:G37)</f>
        <v>220250</v>
      </c>
    </row>
    <row r="39" spans="1:9" s="68" customFormat="1">
      <c r="A39" s="74" t="s">
        <v>274</v>
      </c>
      <c r="B39" s="75"/>
      <c r="C39" s="75"/>
      <c r="D39" s="75"/>
      <c r="E39" s="75"/>
      <c r="F39" s="75"/>
      <c r="G39" s="69">
        <f>G38*0.1</f>
        <v>22025</v>
      </c>
    </row>
    <row r="40" spans="1:9" s="68" customFormat="1" ht="15">
      <c r="A40" s="76" t="s">
        <v>275</v>
      </c>
      <c r="B40" s="77"/>
      <c r="C40" s="77"/>
      <c r="D40" s="77"/>
      <c r="E40" s="77"/>
      <c r="F40" s="77"/>
      <c r="G40" s="70">
        <f>SUM(G38:G39)</f>
        <v>242275</v>
      </c>
      <c r="H40" s="66"/>
    </row>
  </sheetData>
  <mergeCells count="11">
    <mergeCell ref="A40:F40"/>
    <mergeCell ref="A13:A14"/>
    <mergeCell ref="A22:B22"/>
    <mergeCell ref="A26:B26"/>
    <mergeCell ref="A38:F38"/>
    <mergeCell ref="A39:F39"/>
    <mergeCell ref="A1:C1"/>
    <mergeCell ref="B2:E2"/>
    <mergeCell ref="A7:B7"/>
    <mergeCell ref="A9:A12"/>
    <mergeCell ref="B10:B12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1"/>
  <sheetViews>
    <sheetView view="pageBreakPreview" zoomScaleSheetLayoutView="10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A33" sqref="A33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38.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150</v>
      </c>
      <c r="C2" s="84"/>
      <c r="D2" s="84"/>
      <c r="E2" s="84"/>
    </row>
    <row r="3" spans="1:9">
      <c r="A3" s="3" t="s">
        <v>1</v>
      </c>
      <c r="B3" s="49">
        <v>43088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281</v>
      </c>
      <c r="B8" s="16"/>
      <c r="C8" s="13"/>
      <c r="D8" s="22"/>
      <c r="E8" s="22"/>
      <c r="F8" s="22"/>
      <c r="G8" s="22"/>
      <c r="H8" s="32"/>
      <c r="I8" s="33"/>
    </row>
    <row r="9" spans="1:9" s="40" customFormat="1" ht="14.25" customHeight="1">
      <c r="A9" s="90" t="s">
        <v>28</v>
      </c>
      <c r="B9" s="38" t="s">
        <v>48</v>
      </c>
      <c r="C9" s="38" t="s">
        <v>210</v>
      </c>
      <c r="D9" s="24">
        <v>800</v>
      </c>
      <c r="E9" s="24">
        <v>2</v>
      </c>
      <c r="F9" s="24">
        <v>6</v>
      </c>
      <c r="G9" s="24">
        <f>D9*E9*F9</f>
        <v>9600</v>
      </c>
      <c r="H9" s="41"/>
      <c r="I9" s="39"/>
    </row>
    <row r="10" spans="1:9" s="1" customFormat="1" ht="14.25" customHeight="1">
      <c r="A10" s="91"/>
      <c r="B10" s="87" t="s">
        <v>12</v>
      </c>
      <c r="C10" s="38" t="s">
        <v>212</v>
      </c>
      <c r="D10" s="24">
        <v>800</v>
      </c>
      <c r="E10" s="23">
        <v>2</v>
      </c>
      <c r="F10" s="23">
        <v>40</v>
      </c>
      <c r="G10" s="23">
        <f>D10*E10*F10</f>
        <v>64000</v>
      </c>
      <c r="H10" s="8" t="s">
        <v>213</v>
      </c>
      <c r="I10" s="3"/>
    </row>
    <row r="11" spans="1:9" s="1" customFormat="1">
      <c r="A11" s="91"/>
      <c r="B11" s="88"/>
      <c r="C11" s="8" t="s">
        <v>211</v>
      </c>
      <c r="D11" s="24">
        <v>800</v>
      </c>
      <c r="E11" s="23">
        <v>3</v>
      </c>
      <c r="F11" s="23">
        <v>4</v>
      </c>
      <c r="G11" s="23">
        <f t="shared" ref="G11:G17" si="0">D11*E11*F11</f>
        <v>9600</v>
      </c>
      <c r="H11" s="8" t="s">
        <v>50</v>
      </c>
      <c r="I11" s="3"/>
    </row>
    <row r="12" spans="1:9" s="1" customFormat="1">
      <c r="A12" s="92"/>
      <c r="B12" s="89"/>
      <c r="C12" s="8" t="s">
        <v>214</v>
      </c>
      <c r="D12" s="24">
        <v>800</v>
      </c>
      <c r="E12" s="23">
        <v>2</v>
      </c>
      <c r="F12" s="23">
        <v>1</v>
      </c>
      <c r="G12" s="23">
        <f t="shared" si="0"/>
        <v>1600</v>
      </c>
      <c r="H12" s="8" t="s">
        <v>133</v>
      </c>
      <c r="I12" s="3"/>
    </row>
    <row r="13" spans="1:9" s="1" customFormat="1">
      <c r="A13" s="78" t="s">
        <v>170</v>
      </c>
      <c r="B13" s="8"/>
      <c r="C13" s="38" t="s">
        <v>270</v>
      </c>
      <c r="D13" s="23">
        <v>250</v>
      </c>
      <c r="E13" s="23">
        <v>1</v>
      </c>
      <c r="F13" s="23">
        <v>40</v>
      </c>
      <c r="G13" s="23">
        <f t="shared" si="0"/>
        <v>10000</v>
      </c>
      <c r="H13" s="8" t="s">
        <v>217</v>
      </c>
      <c r="I13" s="3"/>
    </row>
    <row r="14" spans="1:9" s="1" customFormat="1" ht="42.75">
      <c r="A14" s="78"/>
      <c r="B14" s="8"/>
      <c r="C14" s="38" t="s">
        <v>271</v>
      </c>
      <c r="D14" s="23">
        <v>200</v>
      </c>
      <c r="E14" s="23">
        <v>1</v>
      </c>
      <c r="F14" s="23">
        <v>40</v>
      </c>
      <c r="G14" s="23">
        <f t="shared" si="0"/>
        <v>8000</v>
      </c>
      <c r="H14" s="8" t="s">
        <v>231</v>
      </c>
      <c r="I14" s="3"/>
    </row>
    <row r="15" spans="1:9" s="1" customFormat="1" ht="28.5">
      <c r="A15" s="37" t="s">
        <v>215</v>
      </c>
      <c r="B15" s="8"/>
      <c r="C15" s="17" t="s">
        <v>216</v>
      </c>
      <c r="D15" s="23">
        <v>5000</v>
      </c>
      <c r="E15" s="23">
        <v>1</v>
      </c>
      <c r="F15" s="23">
        <v>1</v>
      </c>
      <c r="G15" s="23">
        <f t="shared" si="0"/>
        <v>5000</v>
      </c>
      <c r="H15" s="28"/>
      <c r="I15" s="3"/>
    </row>
    <row r="16" spans="1:9" s="1" customFormat="1" ht="28.5">
      <c r="A16" s="60" t="s">
        <v>51</v>
      </c>
      <c r="B16" s="61"/>
      <c r="C16" s="17" t="s">
        <v>218</v>
      </c>
      <c r="D16" s="24">
        <v>0</v>
      </c>
      <c r="E16" s="24">
        <v>1</v>
      </c>
      <c r="F16" s="24">
        <v>1</v>
      </c>
      <c r="G16" s="24">
        <f t="shared" si="0"/>
        <v>0</v>
      </c>
      <c r="H16" s="8"/>
      <c r="I16" s="3"/>
    </row>
    <row r="17" spans="1:9" s="1" customFormat="1" ht="57">
      <c r="A17" s="9" t="s">
        <v>13</v>
      </c>
      <c r="B17" s="8" t="s">
        <v>27</v>
      </c>
      <c r="C17" s="8" t="s">
        <v>227</v>
      </c>
      <c r="D17" s="23">
        <v>0</v>
      </c>
      <c r="E17" s="23">
        <v>1</v>
      </c>
      <c r="F17" s="23">
        <v>1</v>
      </c>
      <c r="G17" s="23">
        <f t="shared" si="0"/>
        <v>0</v>
      </c>
      <c r="H17" s="8"/>
      <c r="I17" s="3"/>
    </row>
    <row r="18" spans="1:9" s="1" customFormat="1">
      <c r="A18" s="31" t="s">
        <v>56</v>
      </c>
      <c r="B18" s="16"/>
      <c r="C18" s="13"/>
      <c r="D18" s="63"/>
      <c r="E18" s="63"/>
      <c r="F18" s="63"/>
      <c r="G18" s="63"/>
      <c r="H18" s="11"/>
      <c r="I18" s="3"/>
    </row>
    <row r="19" spans="1:9" s="1" customFormat="1">
      <c r="A19" s="10" t="s">
        <v>126</v>
      </c>
      <c r="B19" s="10"/>
      <c r="C19" s="8" t="s">
        <v>272</v>
      </c>
      <c r="D19" s="23">
        <v>2500</v>
      </c>
      <c r="E19" s="23">
        <v>1</v>
      </c>
      <c r="F19" s="23">
        <v>9</v>
      </c>
      <c r="G19" s="23">
        <f>D19*E19*F19</f>
        <v>22500</v>
      </c>
      <c r="H19" s="28"/>
      <c r="I19" s="3"/>
    </row>
    <row r="20" spans="1:9" s="1" customFormat="1">
      <c r="A20" s="16" t="s">
        <v>14</v>
      </c>
      <c r="B20" s="16"/>
      <c r="C20" s="13"/>
      <c r="D20" s="63"/>
      <c r="E20" s="63"/>
      <c r="F20" s="63"/>
      <c r="G20" s="63"/>
      <c r="H20" s="11"/>
      <c r="I20" s="3"/>
    </row>
    <row r="21" spans="1:9" s="1" customFormat="1">
      <c r="A21" s="35" t="s">
        <v>41</v>
      </c>
      <c r="B21" s="35"/>
      <c r="C21" s="38" t="s">
        <v>228</v>
      </c>
      <c r="D21" s="24">
        <v>600</v>
      </c>
      <c r="E21" s="24">
        <v>1</v>
      </c>
      <c r="F21" s="24">
        <v>2</v>
      </c>
      <c r="G21" s="24">
        <f>D21*E21*F21</f>
        <v>1200</v>
      </c>
      <c r="H21" s="9"/>
      <c r="I21" s="3"/>
    </row>
    <row r="22" spans="1:9" s="1" customFormat="1">
      <c r="A22" s="35" t="s">
        <v>42</v>
      </c>
      <c r="B22" s="37"/>
      <c r="C22" s="38" t="s">
        <v>228</v>
      </c>
      <c r="D22" s="24">
        <v>600</v>
      </c>
      <c r="E22" s="24">
        <v>1</v>
      </c>
      <c r="F22" s="24">
        <v>2</v>
      </c>
      <c r="G22" s="24">
        <f>D22*E22*F22</f>
        <v>1200</v>
      </c>
      <c r="H22" s="9"/>
      <c r="I22" s="3"/>
    </row>
    <row r="23" spans="1:9" s="1" customFormat="1">
      <c r="A23" s="35" t="s">
        <v>43</v>
      </c>
      <c r="B23" s="35"/>
      <c r="C23" s="38" t="s">
        <v>229</v>
      </c>
      <c r="D23" s="24">
        <v>600</v>
      </c>
      <c r="E23" s="24">
        <v>1</v>
      </c>
      <c r="F23" s="24">
        <v>2</v>
      </c>
      <c r="G23" s="24">
        <f>D23*E23*F23</f>
        <v>1200</v>
      </c>
      <c r="H23" s="9"/>
      <c r="I23" s="3"/>
    </row>
    <row r="24" spans="1:9" s="1" customFormat="1">
      <c r="A24" s="35" t="s">
        <v>44</v>
      </c>
      <c r="B24" s="35"/>
      <c r="C24" s="38" t="s">
        <v>229</v>
      </c>
      <c r="D24" s="24">
        <v>600</v>
      </c>
      <c r="E24" s="24">
        <v>1</v>
      </c>
      <c r="F24" s="24">
        <v>2</v>
      </c>
      <c r="G24" s="24">
        <f>D24*E24*F24</f>
        <v>1200</v>
      </c>
      <c r="H24" s="9"/>
      <c r="I24" s="3"/>
    </row>
    <row r="25" spans="1:9" s="6" customFormat="1">
      <c r="A25" s="37" t="s">
        <v>31</v>
      </c>
      <c r="B25" s="18"/>
      <c r="C25" s="19"/>
      <c r="D25" s="24">
        <v>500</v>
      </c>
      <c r="E25" s="24">
        <v>1</v>
      </c>
      <c r="F25" s="24">
        <v>2</v>
      </c>
      <c r="G25" s="24">
        <f>D25*E25*F25</f>
        <v>1000</v>
      </c>
      <c r="H25" s="38"/>
      <c r="I25" s="26"/>
    </row>
    <row r="26" spans="1:9" s="1" customFormat="1">
      <c r="A26" s="16" t="s">
        <v>15</v>
      </c>
      <c r="B26" s="16"/>
      <c r="C26" s="13"/>
      <c r="D26" s="63"/>
      <c r="E26" s="63"/>
      <c r="F26" s="63"/>
      <c r="G26" s="63"/>
      <c r="H26" s="11"/>
      <c r="I26" s="3"/>
    </row>
    <row r="27" spans="1:9" s="1" customFormat="1">
      <c r="A27" s="79" t="s">
        <v>21</v>
      </c>
      <c r="B27" s="79"/>
      <c r="C27" s="15" t="s">
        <v>32</v>
      </c>
      <c r="D27" s="46">
        <v>50</v>
      </c>
      <c r="E27" s="24">
        <v>1</v>
      </c>
      <c r="F27" s="24">
        <v>20</v>
      </c>
      <c r="G27" s="24">
        <f>D27*E27*F27</f>
        <v>1000</v>
      </c>
      <c r="H27" s="10" t="s">
        <v>36</v>
      </c>
      <c r="I27" s="3"/>
    </row>
    <row r="28" spans="1:9" s="1" customFormat="1">
      <c r="A28" s="16" t="s">
        <v>16</v>
      </c>
      <c r="B28" s="16"/>
      <c r="C28" s="13"/>
      <c r="D28" s="63"/>
      <c r="E28" s="63"/>
      <c r="F28" s="63"/>
      <c r="G28" s="63"/>
      <c r="H28" s="11"/>
      <c r="I28" s="3"/>
    </row>
    <row r="29" spans="1:9" s="6" customFormat="1">
      <c r="A29" s="37" t="s">
        <v>49</v>
      </c>
      <c r="B29" s="18"/>
      <c r="C29" s="38" t="s">
        <v>131</v>
      </c>
      <c r="D29" s="46">
        <v>200</v>
      </c>
      <c r="E29" s="24">
        <v>1</v>
      </c>
      <c r="F29" s="24">
        <v>20</v>
      </c>
      <c r="G29" s="24">
        <f>D29*E29*F29</f>
        <v>4000</v>
      </c>
      <c r="H29" s="41" t="s">
        <v>230</v>
      </c>
      <c r="I29" s="26"/>
    </row>
    <row r="30" spans="1:9" s="1" customFormat="1" ht="28.5">
      <c r="A30" s="9" t="s">
        <v>33</v>
      </c>
      <c r="B30" s="9"/>
      <c r="C30" s="8" t="s">
        <v>71</v>
      </c>
      <c r="D30" s="45">
        <v>200</v>
      </c>
      <c r="E30" s="23">
        <v>1</v>
      </c>
      <c r="F30" s="23">
        <v>60</v>
      </c>
      <c r="G30" s="23">
        <f>D30*E30*F30</f>
        <v>12000</v>
      </c>
      <c r="H30" s="8"/>
      <c r="I30" s="3"/>
    </row>
    <row r="31" spans="1:9" s="1" customFormat="1" ht="28.5">
      <c r="A31" s="10" t="s">
        <v>35</v>
      </c>
      <c r="B31" s="10"/>
      <c r="C31" s="8" t="s">
        <v>53</v>
      </c>
      <c r="D31" s="23">
        <v>2640</v>
      </c>
      <c r="E31" s="23">
        <v>2</v>
      </c>
      <c r="F31" s="23">
        <v>1</v>
      </c>
      <c r="G31" s="23">
        <f>+D31*E31*F31</f>
        <v>5280</v>
      </c>
      <c r="H31" s="8" t="s">
        <v>54</v>
      </c>
      <c r="I31" s="3"/>
    </row>
    <row r="32" spans="1:9" s="1" customFormat="1">
      <c r="A32" s="9" t="s">
        <v>34</v>
      </c>
      <c r="B32" s="9"/>
      <c r="C32" s="8"/>
      <c r="D32" s="45">
        <v>500</v>
      </c>
      <c r="E32" s="23">
        <v>1</v>
      </c>
      <c r="F32" s="23">
        <v>60</v>
      </c>
      <c r="G32" s="23">
        <f>+D32*E32*F32</f>
        <v>30000</v>
      </c>
      <c r="H32" s="8" t="s">
        <v>36</v>
      </c>
      <c r="I32" s="3"/>
    </row>
    <row r="33" spans="1:9" s="1" customFormat="1">
      <c r="A33" s="16" t="s">
        <v>17</v>
      </c>
      <c r="B33" s="16"/>
      <c r="C33" s="13"/>
      <c r="D33" s="63"/>
      <c r="E33" s="63"/>
      <c r="F33" s="63"/>
      <c r="G33" s="63"/>
      <c r="H33" s="11"/>
      <c r="I33" s="3"/>
    </row>
    <row r="34" spans="1:9" s="1" customFormat="1" ht="28.5">
      <c r="A34" s="80" t="s">
        <v>18</v>
      </c>
      <c r="B34" s="80"/>
      <c r="C34" s="51" t="s">
        <v>138</v>
      </c>
      <c r="D34" s="23">
        <v>5000</v>
      </c>
      <c r="E34" s="23">
        <v>1</v>
      </c>
      <c r="F34" s="23">
        <v>1</v>
      </c>
      <c r="G34" s="23">
        <f>D34*E34*F34</f>
        <v>5000</v>
      </c>
      <c r="H34" s="8"/>
      <c r="I34" s="3"/>
    </row>
    <row r="35" spans="1:9" s="1" customFormat="1">
      <c r="A35" s="31" t="s">
        <v>19</v>
      </c>
      <c r="B35" s="16"/>
      <c r="C35" s="13"/>
      <c r="D35" s="63"/>
      <c r="E35" s="63"/>
      <c r="F35" s="63"/>
      <c r="G35" s="63"/>
      <c r="H35" s="11"/>
      <c r="I35" s="3"/>
    </row>
    <row r="36" spans="1:9" s="6" customFormat="1" ht="28.5">
      <c r="A36" s="42" t="s">
        <v>132</v>
      </c>
      <c r="B36" s="18"/>
      <c r="C36" s="19"/>
      <c r="D36" s="64">
        <v>5000</v>
      </c>
      <c r="E36" s="24">
        <v>1</v>
      </c>
      <c r="F36" s="24">
        <v>1</v>
      </c>
      <c r="G36" s="24">
        <f>D36*E36*F36</f>
        <v>5000</v>
      </c>
      <c r="H36" s="38" t="s">
        <v>168</v>
      </c>
      <c r="I36" s="26"/>
    </row>
    <row r="37" spans="1:9" s="6" customFormat="1">
      <c r="A37" s="42" t="s">
        <v>55</v>
      </c>
      <c r="B37" s="18"/>
      <c r="C37" s="19"/>
      <c r="D37" s="64">
        <v>4000</v>
      </c>
      <c r="E37" s="24">
        <v>1</v>
      </c>
      <c r="F37" s="24">
        <v>1</v>
      </c>
      <c r="G37" s="24">
        <f>D37*E37*F37</f>
        <v>4000</v>
      </c>
      <c r="H37" s="38" t="s">
        <v>39</v>
      </c>
      <c r="I37" s="26"/>
    </row>
    <row r="38" spans="1:9" s="6" customFormat="1">
      <c r="A38" s="78" t="s">
        <v>38</v>
      </c>
      <c r="B38" s="78"/>
      <c r="C38" s="38"/>
      <c r="D38" s="29">
        <v>1000</v>
      </c>
      <c r="E38" s="24">
        <v>1</v>
      </c>
      <c r="F38" s="24">
        <v>1</v>
      </c>
      <c r="G38" s="24">
        <f>D38*E38*F38</f>
        <v>1000</v>
      </c>
      <c r="H38" s="38" t="s">
        <v>39</v>
      </c>
      <c r="I38" s="50"/>
    </row>
    <row r="39" spans="1:9" s="68" customFormat="1">
      <c r="A39" s="81" t="s">
        <v>273</v>
      </c>
      <c r="B39" s="82"/>
      <c r="C39" s="82"/>
      <c r="D39" s="82"/>
      <c r="E39" s="82"/>
      <c r="F39" s="82"/>
      <c r="G39" s="67">
        <f>SUM(G5:G38)</f>
        <v>203380</v>
      </c>
    </row>
    <row r="40" spans="1:9" s="68" customFormat="1">
      <c r="A40" s="74" t="s">
        <v>274</v>
      </c>
      <c r="B40" s="75"/>
      <c r="C40" s="75"/>
      <c r="D40" s="75"/>
      <c r="E40" s="75"/>
      <c r="F40" s="75"/>
      <c r="G40" s="69">
        <f>G39*0.1</f>
        <v>20338</v>
      </c>
    </row>
    <row r="41" spans="1:9" s="68" customFormat="1" ht="15">
      <c r="A41" s="76" t="s">
        <v>275</v>
      </c>
      <c r="B41" s="77"/>
      <c r="C41" s="77"/>
      <c r="D41" s="77"/>
      <c r="E41" s="77"/>
      <c r="F41" s="77"/>
      <c r="G41" s="70">
        <f>SUM(G39:G40)</f>
        <v>223718</v>
      </c>
      <c r="H41" s="66"/>
    </row>
  </sheetData>
  <mergeCells count="12">
    <mergeCell ref="A13:A14"/>
    <mergeCell ref="A1:C1"/>
    <mergeCell ref="B2:E2"/>
    <mergeCell ref="A7:B7"/>
    <mergeCell ref="A9:A12"/>
    <mergeCell ref="B10:B12"/>
    <mergeCell ref="A39:F39"/>
    <mergeCell ref="A40:F40"/>
    <mergeCell ref="A41:F41"/>
    <mergeCell ref="A27:B27"/>
    <mergeCell ref="A34:B34"/>
    <mergeCell ref="A38:B38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4"/>
  <sheetViews>
    <sheetView view="pageBreakPreview" zoomScaleSheetLayoutView="10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D27" sqref="D27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38.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144</v>
      </c>
      <c r="C2" s="84"/>
      <c r="D2" s="84"/>
      <c r="E2" s="84"/>
    </row>
    <row r="3" spans="1:9">
      <c r="A3" s="3" t="s">
        <v>1</v>
      </c>
      <c r="B3" s="4" t="s">
        <v>151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235</v>
      </c>
      <c r="B8" s="16"/>
      <c r="C8" s="13"/>
      <c r="D8" s="22"/>
      <c r="E8" s="22"/>
      <c r="F8" s="22"/>
      <c r="G8" s="22"/>
      <c r="H8" s="32"/>
      <c r="I8" s="33"/>
    </row>
    <row r="9" spans="1:9" s="40" customFormat="1">
      <c r="A9" s="78" t="s">
        <v>28</v>
      </c>
      <c r="B9" s="38" t="s">
        <v>48</v>
      </c>
      <c r="C9" s="38" t="s">
        <v>153</v>
      </c>
      <c r="D9" s="24">
        <v>950</v>
      </c>
      <c r="E9" s="24">
        <v>2</v>
      </c>
      <c r="F9" s="25">
        <v>6</v>
      </c>
      <c r="G9" s="25">
        <f>D9*E9*F9</f>
        <v>11400</v>
      </c>
      <c r="H9" s="41"/>
      <c r="I9" s="39"/>
    </row>
    <row r="10" spans="1:9" s="1" customFormat="1" ht="14.25" customHeight="1">
      <c r="A10" s="78"/>
      <c r="B10" s="86" t="s">
        <v>12</v>
      </c>
      <c r="C10" s="38" t="s">
        <v>152</v>
      </c>
      <c r="D10" s="24">
        <v>950</v>
      </c>
      <c r="E10" s="23">
        <v>2</v>
      </c>
      <c r="F10" s="23">
        <v>34</v>
      </c>
      <c r="G10" s="23">
        <f>D10*E10*F10</f>
        <v>64600</v>
      </c>
      <c r="H10" s="8" t="s">
        <v>22</v>
      </c>
      <c r="I10" s="3"/>
    </row>
    <row r="11" spans="1:9" s="1" customFormat="1">
      <c r="A11" s="78"/>
      <c r="B11" s="86"/>
      <c r="C11" s="8" t="s">
        <v>154</v>
      </c>
      <c r="D11" s="24">
        <v>950</v>
      </c>
      <c r="E11" s="23">
        <v>3</v>
      </c>
      <c r="F11" s="23">
        <v>4</v>
      </c>
      <c r="G11" s="23">
        <f t="shared" ref="G11:G16" si="0">D11*E11*F11</f>
        <v>11400</v>
      </c>
      <c r="H11" s="8" t="s">
        <v>50</v>
      </c>
      <c r="I11" s="3"/>
    </row>
    <row r="12" spans="1:9" s="1" customFormat="1">
      <c r="A12" s="37" t="s">
        <v>25</v>
      </c>
      <c r="B12" s="8"/>
      <c r="C12" s="38" t="s">
        <v>101</v>
      </c>
      <c r="D12" s="23">
        <v>100</v>
      </c>
      <c r="E12" s="23">
        <v>1</v>
      </c>
      <c r="F12" s="23">
        <v>50</v>
      </c>
      <c r="G12" s="23">
        <f t="shared" si="0"/>
        <v>5000</v>
      </c>
      <c r="H12" s="8" t="s">
        <v>89</v>
      </c>
      <c r="I12" s="3"/>
    </row>
    <row r="13" spans="1:9" s="1" customFormat="1">
      <c r="A13" s="37" t="s">
        <v>26</v>
      </c>
      <c r="B13" s="8"/>
      <c r="C13" s="38" t="s">
        <v>100</v>
      </c>
      <c r="D13" s="23">
        <v>150</v>
      </c>
      <c r="E13" s="23">
        <v>1</v>
      </c>
      <c r="F13" s="23">
        <v>50</v>
      </c>
      <c r="G13" s="23">
        <f t="shared" si="0"/>
        <v>7500</v>
      </c>
      <c r="H13" s="8" t="s">
        <v>24</v>
      </c>
      <c r="I13" s="3"/>
    </row>
    <row r="14" spans="1:9" s="1" customFormat="1" ht="28.5">
      <c r="A14" s="37" t="s">
        <v>248</v>
      </c>
      <c r="B14" s="8" t="s">
        <v>90</v>
      </c>
      <c r="C14" s="17" t="s">
        <v>167</v>
      </c>
      <c r="D14" s="23">
        <v>20000</v>
      </c>
      <c r="E14" s="23">
        <v>1</v>
      </c>
      <c r="F14" s="23">
        <v>1</v>
      </c>
      <c r="G14" s="23">
        <f t="shared" si="0"/>
        <v>20000</v>
      </c>
      <c r="H14" s="8"/>
      <c r="I14" s="3"/>
    </row>
    <row r="15" spans="1:9" s="1" customFormat="1">
      <c r="A15" s="78" t="s">
        <v>249</v>
      </c>
      <c r="B15" s="78"/>
      <c r="C15" s="17" t="s">
        <v>46</v>
      </c>
      <c r="D15" s="24">
        <v>0</v>
      </c>
      <c r="E15" s="24">
        <v>1</v>
      </c>
      <c r="F15" s="24">
        <v>1</v>
      </c>
      <c r="G15" s="24">
        <f t="shared" si="0"/>
        <v>0</v>
      </c>
      <c r="H15" s="8"/>
      <c r="I15" s="3"/>
    </row>
    <row r="16" spans="1:9" s="1" customFormat="1" ht="28.5">
      <c r="A16" s="9" t="s">
        <v>13</v>
      </c>
      <c r="B16" s="9" t="s">
        <v>27</v>
      </c>
      <c r="C16" s="8" t="s">
        <v>155</v>
      </c>
      <c r="D16" s="23">
        <v>0</v>
      </c>
      <c r="E16" s="23">
        <v>1</v>
      </c>
      <c r="F16" s="23">
        <v>20</v>
      </c>
      <c r="G16" s="23">
        <f t="shared" si="0"/>
        <v>0</v>
      </c>
      <c r="H16" s="9" t="s">
        <v>242</v>
      </c>
      <c r="I16" s="3"/>
    </row>
    <row r="17" spans="1:9" s="1" customFormat="1">
      <c r="A17" s="31" t="s">
        <v>102</v>
      </c>
      <c r="B17" s="16"/>
      <c r="C17" s="13"/>
      <c r="D17" s="22"/>
      <c r="E17" s="22"/>
      <c r="F17" s="22"/>
      <c r="G17" s="22"/>
      <c r="H17" s="11"/>
      <c r="I17" s="3"/>
    </row>
    <row r="18" spans="1:9" s="1" customFormat="1" ht="28.5">
      <c r="A18" s="10" t="s">
        <v>250</v>
      </c>
      <c r="B18" s="10"/>
      <c r="C18" s="8" t="s">
        <v>254</v>
      </c>
      <c r="D18" s="23">
        <v>2500</v>
      </c>
      <c r="E18" s="23">
        <v>1</v>
      </c>
      <c r="F18" s="23">
        <v>9</v>
      </c>
      <c r="G18" s="23">
        <f>D18*E18*F18</f>
        <v>22500</v>
      </c>
      <c r="H18" s="28"/>
      <c r="I18" s="3"/>
    </row>
    <row r="19" spans="1:9" s="1" customFormat="1">
      <c r="A19" s="10" t="s">
        <v>236</v>
      </c>
      <c r="B19" s="10"/>
      <c r="C19" s="8" t="s">
        <v>251</v>
      </c>
      <c r="D19" s="23">
        <v>0</v>
      </c>
      <c r="E19" s="23">
        <v>1</v>
      </c>
      <c r="F19" s="23">
        <v>1</v>
      </c>
      <c r="G19" s="23">
        <f>D19*E19*F19</f>
        <v>0</v>
      </c>
      <c r="H19" s="28"/>
      <c r="I19" s="3"/>
    </row>
    <row r="20" spans="1:9" s="1" customFormat="1">
      <c r="A20" s="16" t="s">
        <v>14</v>
      </c>
      <c r="B20" s="16"/>
      <c r="C20" s="13"/>
      <c r="D20" s="22"/>
      <c r="E20" s="22"/>
      <c r="F20" s="22"/>
      <c r="G20" s="22"/>
      <c r="H20" s="11"/>
      <c r="I20" s="3"/>
    </row>
    <row r="21" spans="1:9" s="1" customFormat="1">
      <c r="A21" s="35" t="s">
        <v>41</v>
      </c>
      <c r="B21" s="35"/>
      <c r="C21" s="38" t="s">
        <v>20</v>
      </c>
      <c r="D21" s="24">
        <v>600</v>
      </c>
      <c r="E21" s="24">
        <v>1</v>
      </c>
      <c r="F21" s="24">
        <v>2</v>
      </c>
      <c r="G21" s="24">
        <f>D21*E21*F21</f>
        <v>1200</v>
      </c>
      <c r="H21" s="9"/>
      <c r="I21" s="3"/>
    </row>
    <row r="22" spans="1:9" s="1" customFormat="1">
      <c r="A22" s="35" t="s">
        <v>42</v>
      </c>
      <c r="B22" s="37"/>
      <c r="C22" s="38" t="s">
        <v>20</v>
      </c>
      <c r="D22" s="24">
        <v>600</v>
      </c>
      <c r="E22" s="24">
        <v>1</v>
      </c>
      <c r="F22" s="24">
        <v>2</v>
      </c>
      <c r="G22" s="24">
        <f>D22*E22*F22</f>
        <v>1200</v>
      </c>
      <c r="H22" s="9"/>
      <c r="I22" s="3"/>
    </row>
    <row r="23" spans="1:9" s="1" customFormat="1">
      <c r="A23" s="78" t="s">
        <v>43</v>
      </c>
      <c r="B23" s="78"/>
      <c r="C23" s="38" t="s">
        <v>20</v>
      </c>
      <c r="D23" s="24">
        <v>600</v>
      </c>
      <c r="E23" s="24">
        <v>1</v>
      </c>
      <c r="F23" s="24">
        <v>2</v>
      </c>
      <c r="G23" s="24">
        <f>D23*E23*F23</f>
        <v>1200</v>
      </c>
      <c r="H23" s="9"/>
      <c r="I23" s="3"/>
    </row>
    <row r="24" spans="1:9" s="1" customFormat="1">
      <c r="A24" s="78" t="s">
        <v>44</v>
      </c>
      <c r="B24" s="78"/>
      <c r="C24" s="38" t="s">
        <v>20</v>
      </c>
      <c r="D24" s="24">
        <v>600</v>
      </c>
      <c r="E24" s="24">
        <v>1</v>
      </c>
      <c r="F24" s="24">
        <v>2</v>
      </c>
      <c r="G24" s="24">
        <f>D24*E24*F24</f>
        <v>1200</v>
      </c>
      <c r="H24" s="9"/>
      <c r="I24" s="3"/>
    </row>
    <row r="25" spans="1:9" s="6" customFormat="1">
      <c r="A25" s="37" t="s">
        <v>31</v>
      </c>
      <c r="B25" s="18"/>
      <c r="C25" s="19"/>
      <c r="D25" s="24">
        <v>500</v>
      </c>
      <c r="E25" s="25">
        <v>1</v>
      </c>
      <c r="F25" s="25">
        <v>2</v>
      </c>
      <c r="G25" s="25">
        <f>D25*E25*F25</f>
        <v>1000</v>
      </c>
      <c r="H25" s="38"/>
      <c r="I25" s="26"/>
    </row>
    <row r="26" spans="1:9" s="1" customFormat="1">
      <c r="A26" s="16" t="s">
        <v>15</v>
      </c>
      <c r="B26" s="16"/>
      <c r="C26" s="13"/>
      <c r="D26" s="22"/>
      <c r="E26" s="22"/>
      <c r="F26" s="22"/>
      <c r="G26" s="22"/>
      <c r="H26" s="11"/>
      <c r="I26" s="3"/>
    </row>
    <row r="27" spans="1:9" s="1" customFormat="1">
      <c r="A27" s="79" t="s">
        <v>21</v>
      </c>
      <c r="B27" s="79"/>
      <c r="C27" s="15" t="s">
        <v>98</v>
      </c>
      <c r="D27" s="24">
        <v>50</v>
      </c>
      <c r="E27" s="24">
        <v>1</v>
      </c>
      <c r="F27" s="24">
        <v>20</v>
      </c>
      <c r="G27" s="24">
        <f>D27*E27*F27</f>
        <v>1000</v>
      </c>
      <c r="H27" s="10" t="s">
        <v>91</v>
      </c>
      <c r="I27" s="3"/>
    </row>
    <row r="28" spans="1:9" s="1" customFormat="1">
      <c r="A28" s="43" t="s">
        <v>40</v>
      </c>
      <c r="B28" s="43"/>
      <c r="C28" s="14" t="s">
        <v>252</v>
      </c>
      <c r="D28" s="24">
        <v>8</v>
      </c>
      <c r="E28" s="24">
        <v>1</v>
      </c>
      <c r="F28" s="24">
        <v>160</v>
      </c>
      <c r="G28" s="24">
        <f>D28*E28*F28</f>
        <v>1280</v>
      </c>
      <c r="H28" s="9"/>
      <c r="I28" s="3"/>
    </row>
    <row r="29" spans="1:9" s="55" customFormat="1">
      <c r="A29" s="52" t="s">
        <v>104</v>
      </c>
      <c r="B29" s="52"/>
      <c r="C29" s="14" t="s">
        <v>243</v>
      </c>
      <c r="D29" s="24">
        <v>1500</v>
      </c>
      <c r="E29" s="24">
        <v>1</v>
      </c>
      <c r="F29" s="24">
        <v>22</v>
      </c>
      <c r="G29" s="24">
        <f>D29*E29*F29</f>
        <v>33000</v>
      </c>
      <c r="H29" s="53" t="s">
        <v>246</v>
      </c>
      <c r="I29" s="54"/>
    </row>
    <row r="30" spans="1:9" s="55" customFormat="1">
      <c r="A30" s="52" t="s">
        <v>244</v>
      </c>
      <c r="B30" s="52"/>
      <c r="C30" s="14" t="s">
        <v>245</v>
      </c>
      <c r="D30" s="24">
        <v>25</v>
      </c>
      <c r="E30" s="24">
        <v>1</v>
      </c>
      <c r="F30" s="24">
        <v>44</v>
      </c>
      <c r="G30" s="24">
        <f>D30*E30*F30</f>
        <v>1100</v>
      </c>
      <c r="H30" s="53" t="s">
        <v>247</v>
      </c>
      <c r="I30" s="54"/>
    </row>
    <row r="31" spans="1:9" s="1" customFormat="1">
      <c r="A31" s="16" t="s">
        <v>16</v>
      </c>
      <c r="B31" s="16"/>
      <c r="C31" s="13"/>
      <c r="D31" s="22"/>
      <c r="E31" s="22"/>
      <c r="F31" s="22"/>
      <c r="G31" s="22"/>
      <c r="H31" s="11"/>
      <c r="I31" s="3"/>
    </row>
    <row r="32" spans="1:9" s="6" customFormat="1">
      <c r="A32" s="37" t="s">
        <v>49</v>
      </c>
      <c r="B32" s="18"/>
      <c r="C32" s="19" t="s">
        <v>105</v>
      </c>
      <c r="D32" s="46">
        <v>200</v>
      </c>
      <c r="E32" s="25">
        <v>1</v>
      </c>
      <c r="F32" s="24">
        <v>20</v>
      </c>
      <c r="G32" s="25">
        <f>D32*E32*F32</f>
        <v>4000</v>
      </c>
      <c r="H32" s="41"/>
      <c r="I32" s="26"/>
    </row>
    <row r="33" spans="1:9" s="1" customFormat="1" ht="28.5">
      <c r="A33" s="9" t="s">
        <v>33</v>
      </c>
      <c r="B33" s="9"/>
      <c r="C33" s="8" t="s">
        <v>71</v>
      </c>
      <c r="D33" s="45">
        <v>200</v>
      </c>
      <c r="E33" s="23">
        <v>1</v>
      </c>
      <c r="F33" s="23">
        <v>80</v>
      </c>
      <c r="G33" s="23">
        <f>D33*E33*F33</f>
        <v>16000</v>
      </c>
      <c r="H33" s="8"/>
      <c r="I33" s="3"/>
    </row>
    <row r="34" spans="1:9" s="1" customFormat="1" ht="71.25">
      <c r="A34" s="10" t="s">
        <v>35</v>
      </c>
      <c r="B34" s="10"/>
      <c r="C34" s="8" t="s">
        <v>99</v>
      </c>
      <c r="D34" s="23">
        <v>5500</v>
      </c>
      <c r="E34" s="23">
        <v>2</v>
      </c>
      <c r="F34" s="23">
        <v>1</v>
      </c>
      <c r="G34" s="23">
        <f>+D34*E34*F34</f>
        <v>11000</v>
      </c>
      <c r="H34" s="8" t="s">
        <v>36</v>
      </c>
      <c r="I34" s="3"/>
    </row>
    <row r="35" spans="1:9" s="1" customFormat="1">
      <c r="A35" s="9" t="s">
        <v>34</v>
      </c>
      <c r="B35" s="9"/>
      <c r="C35" s="8"/>
      <c r="D35" s="45">
        <v>500</v>
      </c>
      <c r="E35" s="23">
        <v>1</v>
      </c>
      <c r="F35" s="23">
        <v>60</v>
      </c>
      <c r="G35" s="23">
        <f>+D35*E35*F35</f>
        <v>30000</v>
      </c>
      <c r="H35" s="8" t="s">
        <v>36</v>
      </c>
      <c r="I35" s="3"/>
    </row>
    <row r="36" spans="1:9" s="1" customFormat="1">
      <c r="A36" s="16" t="s">
        <v>17</v>
      </c>
      <c r="B36" s="16"/>
      <c r="C36" s="13"/>
      <c r="D36" s="22"/>
      <c r="E36" s="22"/>
      <c r="F36" s="22"/>
      <c r="G36" s="22"/>
      <c r="H36" s="11"/>
      <c r="I36" s="3"/>
    </row>
    <row r="37" spans="1:9" s="1" customFormat="1" ht="28.5">
      <c r="A37" s="80" t="s">
        <v>18</v>
      </c>
      <c r="B37" s="80"/>
      <c r="C37" s="51" t="s">
        <v>138</v>
      </c>
      <c r="D37" s="23">
        <v>5000</v>
      </c>
      <c r="E37" s="23">
        <v>1</v>
      </c>
      <c r="F37" s="23">
        <v>1</v>
      </c>
      <c r="G37" s="23">
        <f>D37*E37*F37</f>
        <v>5000</v>
      </c>
      <c r="H37" s="8"/>
      <c r="I37" s="3"/>
    </row>
    <row r="38" spans="1:9" s="1" customFormat="1">
      <c r="A38" s="31" t="s">
        <v>19</v>
      </c>
      <c r="B38" s="16"/>
      <c r="C38" s="13"/>
      <c r="D38" s="22"/>
      <c r="E38" s="22"/>
      <c r="F38" s="22"/>
      <c r="G38" s="22"/>
      <c r="H38" s="11"/>
      <c r="I38" s="3"/>
    </row>
    <row r="39" spans="1:9" s="6" customFormat="1">
      <c r="A39" s="42" t="s">
        <v>137</v>
      </c>
      <c r="B39" s="18"/>
      <c r="C39" s="19"/>
      <c r="D39" s="64">
        <v>5000</v>
      </c>
      <c r="E39" s="24">
        <v>1</v>
      </c>
      <c r="F39" s="25">
        <v>1</v>
      </c>
      <c r="G39" s="25">
        <f>D39*E39*F39</f>
        <v>5000</v>
      </c>
      <c r="H39" s="44" t="s">
        <v>239</v>
      </c>
      <c r="I39" s="26"/>
    </row>
    <row r="40" spans="1:9" s="6" customFormat="1">
      <c r="A40" s="42" t="s">
        <v>55</v>
      </c>
      <c r="B40" s="18"/>
      <c r="C40" s="19"/>
      <c r="D40" s="64">
        <v>4000</v>
      </c>
      <c r="E40" s="24">
        <v>1</v>
      </c>
      <c r="F40" s="25">
        <v>1</v>
      </c>
      <c r="G40" s="25">
        <f>D40*E40*F40</f>
        <v>4000</v>
      </c>
      <c r="H40" s="44" t="s">
        <v>39</v>
      </c>
      <c r="I40" s="26"/>
    </row>
    <row r="41" spans="1:9" s="1" customFormat="1">
      <c r="A41" s="80" t="s">
        <v>38</v>
      </c>
      <c r="B41" s="80"/>
      <c r="C41" s="8"/>
      <c r="D41" s="29">
        <v>1000</v>
      </c>
      <c r="E41" s="29">
        <v>1</v>
      </c>
      <c r="F41" s="29">
        <v>1</v>
      </c>
      <c r="G41" s="30">
        <f>D41*E41*F41</f>
        <v>1000</v>
      </c>
      <c r="H41" s="44" t="s">
        <v>39</v>
      </c>
      <c r="I41" s="27"/>
    </row>
    <row r="42" spans="1:9" s="68" customFormat="1">
      <c r="A42" s="81" t="s">
        <v>273</v>
      </c>
      <c r="B42" s="82"/>
      <c r="C42" s="82"/>
      <c r="D42" s="82"/>
      <c r="E42" s="82"/>
      <c r="F42" s="82"/>
      <c r="G42" s="67">
        <f>SUM(G8:G41)</f>
        <v>260580</v>
      </c>
    </row>
    <row r="43" spans="1:9" s="68" customFormat="1">
      <c r="A43" s="74" t="s">
        <v>274</v>
      </c>
      <c r="B43" s="75"/>
      <c r="C43" s="75"/>
      <c r="D43" s="75"/>
      <c r="E43" s="75"/>
      <c r="F43" s="75"/>
      <c r="G43" s="69">
        <f>G42*0.1</f>
        <v>26058</v>
      </c>
    </row>
    <row r="44" spans="1:9" s="68" customFormat="1" ht="15">
      <c r="A44" s="76" t="s">
        <v>275</v>
      </c>
      <c r="B44" s="77"/>
      <c r="C44" s="77"/>
      <c r="D44" s="77"/>
      <c r="E44" s="77"/>
      <c r="F44" s="77"/>
      <c r="G44" s="70">
        <f>SUM(G42:G43)</f>
        <v>286638</v>
      </c>
      <c r="H44" s="66"/>
    </row>
  </sheetData>
  <mergeCells count="14">
    <mergeCell ref="A15:B15"/>
    <mergeCell ref="A1:C1"/>
    <mergeCell ref="B2:E2"/>
    <mergeCell ref="A7:B7"/>
    <mergeCell ref="A9:A11"/>
    <mergeCell ref="B10:B11"/>
    <mergeCell ref="A43:F43"/>
    <mergeCell ref="A44:F44"/>
    <mergeCell ref="A23:B23"/>
    <mergeCell ref="A24:B24"/>
    <mergeCell ref="A27:B27"/>
    <mergeCell ref="A37:B37"/>
    <mergeCell ref="A41:B41"/>
    <mergeCell ref="A42:F42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2"/>
  <sheetViews>
    <sheetView view="pageBreakPreview" zoomScaleSheetLayoutView="100"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D37" sqref="D37:D39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38.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141</v>
      </c>
      <c r="C2" s="84"/>
      <c r="D2" s="84"/>
      <c r="E2" s="84"/>
    </row>
    <row r="3" spans="1:9">
      <c r="A3" s="3" t="s">
        <v>1</v>
      </c>
      <c r="B3" s="4" t="s">
        <v>75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237</v>
      </c>
      <c r="B8" s="16"/>
      <c r="C8" s="13"/>
      <c r="D8" s="22"/>
      <c r="E8" s="22"/>
      <c r="F8" s="22"/>
      <c r="G8" s="22"/>
      <c r="H8" s="32"/>
      <c r="I8" s="33"/>
    </row>
    <row r="9" spans="1:9" s="40" customFormat="1" ht="14.25" customHeight="1">
      <c r="A9" s="87" t="s">
        <v>28</v>
      </c>
      <c r="B9" s="38" t="s">
        <v>48</v>
      </c>
      <c r="C9" s="38" t="s">
        <v>77</v>
      </c>
      <c r="D9" s="24">
        <v>840</v>
      </c>
      <c r="E9" s="24">
        <v>2</v>
      </c>
      <c r="F9" s="25">
        <v>6</v>
      </c>
      <c r="G9" s="25">
        <f>D9*E9*F9</f>
        <v>10080</v>
      </c>
      <c r="H9" s="41"/>
      <c r="I9" s="39"/>
    </row>
    <row r="10" spans="1:9" s="1" customFormat="1" ht="14.25" customHeight="1">
      <c r="A10" s="88"/>
      <c r="B10" s="38" t="s">
        <v>12</v>
      </c>
      <c r="C10" s="38" t="s">
        <v>76</v>
      </c>
      <c r="D10" s="24">
        <v>840</v>
      </c>
      <c r="E10" s="23">
        <v>2</v>
      </c>
      <c r="F10" s="23">
        <v>13</v>
      </c>
      <c r="G10" s="23">
        <f>D10*E10*F10</f>
        <v>21840</v>
      </c>
      <c r="H10" s="8" t="s">
        <v>22</v>
      </c>
      <c r="I10" s="3"/>
    </row>
    <row r="11" spans="1:9" s="1" customFormat="1">
      <c r="A11" s="89"/>
      <c r="B11" s="38"/>
      <c r="C11" s="8" t="s">
        <v>78</v>
      </c>
      <c r="D11" s="24">
        <v>840</v>
      </c>
      <c r="E11" s="23">
        <v>3</v>
      </c>
      <c r="F11" s="23">
        <v>4</v>
      </c>
      <c r="G11" s="23">
        <f t="shared" ref="G11:G16" si="0">D11*E11*F11</f>
        <v>10080</v>
      </c>
      <c r="H11" s="8" t="s">
        <v>50</v>
      </c>
      <c r="I11" s="3"/>
    </row>
    <row r="12" spans="1:9" s="1" customFormat="1">
      <c r="A12" s="37" t="s">
        <v>70</v>
      </c>
      <c r="B12" s="8"/>
      <c r="C12" s="38" t="s">
        <v>79</v>
      </c>
      <c r="D12" s="23">
        <v>250</v>
      </c>
      <c r="E12" s="23">
        <v>1</v>
      </c>
      <c r="F12" s="23">
        <v>23</v>
      </c>
      <c r="G12" s="23">
        <f t="shared" si="0"/>
        <v>5750</v>
      </c>
      <c r="H12" s="8" t="s">
        <v>80</v>
      </c>
      <c r="I12" s="3"/>
    </row>
    <row r="13" spans="1:9" s="1" customFormat="1">
      <c r="A13" s="37" t="s">
        <v>26</v>
      </c>
      <c r="B13" s="8"/>
      <c r="C13" s="38" t="s">
        <v>140</v>
      </c>
      <c r="D13" s="23">
        <v>250</v>
      </c>
      <c r="E13" s="23">
        <v>1</v>
      </c>
      <c r="F13" s="23">
        <v>23</v>
      </c>
      <c r="G13" s="23">
        <f t="shared" si="0"/>
        <v>5750</v>
      </c>
      <c r="H13" s="8"/>
      <c r="I13" s="3"/>
    </row>
    <row r="14" spans="1:9" s="1" customFormat="1">
      <c r="A14" s="78" t="s">
        <v>51</v>
      </c>
      <c r="B14" s="78"/>
      <c r="C14" s="17" t="s">
        <v>81</v>
      </c>
      <c r="D14" s="24">
        <v>0</v>
      </c>
      <c r="E14" s="24">
        <v>1</v>
      </c>
      <c r="F14" s="24">
        <v>1</v>
      </c>
      <c r="G14" s="24">
        <f t="shared" si="0"/>
        <v>0</v>
      </c>
      <c r="H14" s="8"/>
      <c r="I14" s="3"/>
    </row>
    <row r="15" spans="1:9" s="1" customFormat="1" ht="28.5">
      <c r="A15" s="37" t="s">
        <v>135</v>
      </c>
      <c r="B15" s="8" t="s">
        <v>136</v>
      </c>
      <c r="C15" s="17" t="s">
        <v>156</v>
      </c>
      <c r="D15" s="23">
        <v>0</v>
      </c>
      <c r="E15" s="23">
        <v>1</v>
      </c>
      <c r="F15" s="23">
        <v>1</v>
      </c>
      <c r="G15" s="23">
        <f t="shared" si="0"/>
        <v>0</v>
      </c>
      <c r="H15" s="8"/>
      <c r="I15" s="3"/>
    </row>
    <row r="16" spans="1:9" s="1" customFormat="1" ht="28.5">
      <c r="A16" s="9" t="s">
        <v>13</v>
      </c>
      <c r="B16" s="9" t="s">
        <v>27</v>
      </c>
      <c r="C16" s="8" t="s">
        <v>83</v>
      </c>
      <c r="D16" s="23">
        <v>0</v>
      </c>
      <c r="E16" s="23">
        <v>1</v>
      </c>
      <c r="F16" s="23">
        <v>20</v>
      </c>
      <c r="G16" s="23">
        <f t="shared" si="0"/>
        <v>0</v>
      </c>
      <c r="H16" s="8" t="s">
        <v>23</v>
      </c>
      <c r="I16" s="3"/>
    </row>
    <row r="17" spans="1:9" s="1" customFormat="1">
      <c r="A17" s="31" t="s">
        <v>82</v>
      </c>
      <c r="B17" s="16"/>
      <c r="C17" s="13"/>
      <c r="D17" s="22"/>
      <c r="E17" s="22"/>
      <c r="F17" s="22"/>
      <c r="G17" s="22"/>
      <c r="H17" s="11"/>
      <c r="I17" s="3"/>
    </row>
    <row r="18" spans="1:9" s="1" customFormat="1" ht="28.5">
      <c r="A18" s="10" t="s">
        <v>84</v>
      </c>
      <c r="B18" s="10"/>
      <c r="C18" s="8" t="s">
        <v>253</v>
      </c>
      <c r="D18" s="23">
        <v>2500</v>
      </c>
      <c r="E18" s="23">
        <v>1</v>
      </c>
      <c r="F18" s="23">
        <v>9</v>
      </c>
      <c r="G18" s="23">
        <f>D18*E18*F18</f>
        <v>22500</v>
      </c>
      <c r="H18" s="28" t="s">
        <v>85</v>
      </c>
      <c r="I18" s="3"/>
    </row>
    <row r="19" spans="1:9" s="1" customFormat="1">
      <c r="A19" s="10" t="s">
        <v>74</v>
      </c>
      <c r="B19" s="10"/>
      <c r="C19" s="8" t="s">
        <v>73</v>
      </c>
      <c r="D19" s="23">
        <v>100</v>
      </c>
      <c r="E19" s="23">
        <v>1</v>
      </c>
      <c r="F19" s="23">
        <v>70</v>
      </c>
      <c r="G19" s="23">
        <f>D19*E19*F19</f>
        <v>7000</v>
      </c>
      <c r="H19" s="28"/>
      <c r="I19" s="3"/>
    </row>
    <row r="20" spans="1:9" s="1" customFormat="1">
      <c r="A20" s="16" t="s">
        <v>14</v>
      </c>
      <c r="B20" s="16"/>
      <c r="C20" s="13"/>
      <c r="D20" s="22"/>
      <c r="E20" s="22"/>
      <c r="F20" s="22"/>
      <c r="G20" s="22"/>
      <c r="H20" s="11"/>
      <c r="I20" s="3"/>
    </row>
    <row r="21" spans="1:9" s="1" customFormat="1">
      <c r="A21" s="35" t="s">
        <v>41</v>
      </c>
      <c r="B21" s="35"/>
      <c r="C21" s="38" t="s">
        <v>20</v>
      </c>
      <c r="D21" s="24">
        <v>700</v>
      </c>
      <c r="E21" s="24">
        <v>1</v>
      </c>
      <c r="F21" s="24">
        <v>2</v>
      </c>
      <c r="G21" s="24">
        <f>D21*E21*F21</f>
        <v>1400</v>
      </c>
      <c r="H21" s="9"/>
      <c r="I21" s="3"/>
    </row>
    <row r="22" spans="1:9" s="1" customFormat="1">
      <c r="A22" s="35" t="s">
        <v>42</v>
      </c>
      <c r="B22" s="37"/>
      <c r="C22" s="38" t="s">
        <v>20</v>
      </c>
      <c r="D22" s="24">
        <v>700</v>
      </c>
      <c r="E22" s="24">
        <v>1</v>
      </c>
      <c r="F22" s="24">
        <v>2</v>
      </c>
      <c r="G22" s="24">
        <f>D22*E22*F22</f>
        <v>1400</v>
      </c>
      <c r="H22" s="9"/>
      <c r="I22" s="3"/>
    </row>
    <row r="23" spans="1:9" s="1" customFormat="1">
      <c r="A23" s="78" t="s">
        <v>43</v>
      </c>
      <c r="B23" s="78"/>
      <c r="C23" s="38" t="s">
        <v>20</v>
      </c>
      <c r="D23" s="24">
        <v>700</v>
      </c>
      <c r="E23" s="24">
        <v>1</v>
      </c>
      <c r="F23" s="24">
        <v>2</v>
      </c>
      <c r="G23" s="24">
        <f>D23*E23*F23</f>
        <v>1400</v>
      </c>
      <c r="H23" s="9"/>
      <c r="I23" s="3"/>
    </row>
    <row r="24" spans="1:9" s="1" customFormat="1">
      <c r="A24" s="78" t="s">
        <v>44</v>
      </c>
      <c r="B24" s="78"/>
      <c r="C24" s="38" t="s">
        <v>20</v>
      </c>
      <c r="D24" s="24">
        <v>700</v>
      </c>
      <c r="E24" s="24">
        <v>1</v>
      </c>
      <c r="F24" s="24">
        <v>2</v>
      </c>
      <c r="G24" s="24">
        <f>D24*E24*F24</f>
        <v>1400</v>
      </c>
      <c r="H24" s="9"/>
      <c r="I24" s="3"/>
    </row>
    <row r="25" spans="1:9" s="6" customFormat="1">
      <c r="A25" s="37" t="s">
        <v>31</v>
      </c>
      <c r="B25" s="18"/>
      <c r="C25" s="19"/>
      <c r="D25" s="25">
        <v>500</v>
      </c>
      <c r="E25" s="25">
        <v>1</v>
      </c>
      <c r="F25" s="25">
        <v>2</v>
      </c>
      <c r="G25" s="25">
        <f>D25*E25*F25</f>
        <v>1000</v>
      </c>
      <c r="H25" s="38"/>
      <c r="I25" s="26"/>
    </row>
    <row r="26" spans="1:9" s="1" customFormat="1">
      <c r="A26" s="16" t="s">
        <v>15</v>
      </c>
      <c r="B26" s="16"/>
      <c r="C26" s="13"/>
      <c r="D26" s="22"/>
      <c r="E26" s="22"/>
      <c r="F26" s="22"/>
      <c r="G26" s="22"/>
      <c r="H26" s="11"/>
      <c r="I26" s="3"/>
    </row>
    <row r="27" spans="1:9" s="1" customFormat="1">
      <c r="A27" s="79" t="s">
        <v>21</v>
      </c>
      <c r="B27" s="79"/>
      <c r="C27" s="15" t="s">
        <v>32</v>
      </c>
      <c r="D27" s="24">
        <v>50</v>
      </c>
      <c r="E27" s="24">
        <v>1</v>
      </c>
      <c r="F27" s="24">
        <v>20</v>
      </c>
      <c r="G27" s="24">
        <f>D27*E27*F27</f>
        <v>1000</v>
      </c>
      <c r="H27" s="10" t="s">
        <v>36</v>
      </c>
      <c r="I27" s="3"/>
    </row>
    <row r="28" spans="1:9" s="1" customFormat="1">
      <c r="A28" s="43" t="s">
        <v>40</v>
      </c>
      <c r="B28" s="43"/>
      <c r="C28" s="14" t="s">
        <v>252</v>
      </c>
      <c r="D28" s="24">
        <v>8</v>
      </c>
      <c r="E28" s="24">
        <v>1</v>
      </c>
      <c r="F28" s="24">
        <v>160</v>
      </c>
      <c r="G28" s="24">
        <f>D28*E28*F28</f>
        <v>1280</v>
      </c>
      <c r="H28" s="9"/>
      <c r="I28" s="3"/>
    </row>
    <row r="29" spans="1:9" s="1" customFormat="1">
      <c r="A29" s="16" t="s">
        <v>16</v>
      </c>
      <c r="B29" s="16"/>
      <c r="C29" s="13"/>
      <c r="D29" s="22"/>
      <c r="E29" s="22"/>
      <c r="F29" s="22"/>
      <c r="G29" s="22"/>
      <c r="H29" s="11"/>
      <c r="I29" s="3"/>
    </row>
    <row r="30" spans="1:9" s="6" customFormat="1">
      <c r="A30" s="37" t="s">
        <v>49</v>
      </c>
      <c r="B30" s="18"/>
      <c r="C30" s="19" t="s">
        <v>105</v>
      </c>
      <c r="D30" s="46">
        <v>200</v>
      </c>
      <c r="E30" s="25">
        <v>1</v>
      </c>
      <c r="F30" s="24">
        <v>20</v>
      </c>
      <c r="G30" s="25">
        <f>D30*E30*F30</f>
        <v>4000</v>
      </c>
      <c r="H30" s="41"/>
      <c r="I30" s="26"/>
    </row>
    <row r="31" spans="1:9" s="1" customFormat="1" ht="28.5">
      <c r="A31" s="9" t="s">
        <v>33</v>
      </c>
      <c r="B31" s="9"/>
      <c r="C31" s="8" t="s">
        <v>71</v>
      </c>
      <c r="D31" s="45">
        <v>200</v>
      </c>
      <c r="E31" s="23">
        <v>1</v>
      </c>
      <c r="F31" s="23">
        <v>80</v>
      </c>
      <c r="G31" s="23">
        <f>D31*E31*F31</f>
        <v>16000</v>
      </c>
      <c r="H31" s="8" t="s">
        <v>87</v>
      </c>
      <c r="I31" s="3"/>
    </row>
    <row r="32" spans="1:9" s="1" customFormat="1" ht="42.75">
      <c r="A32" s="10" t="s">
        <v>35</v>
      </c>
      <c r="B32" s="10"/>
      <c r="C32" s="8" t="s">
        <v>86</v>
      </c>
      <c r="D32" s="23">
        <v>3200</v>
      </c>
      <c r="E32" s="23">
        <v>2</v>
      </c>
      <c r="F32" s="23">
        <v>1</v>
      </c>
      <c r="G32" s="23">
        <f>+D32*E32*F32</f>
        <v>6400</v>
      </c>
      <c r="H32" s="8" t="s">
        <v>60</v>
      </c>
      <c r="I32" s="3"/>
    </row>
    <row r="33" spans="1:9" s="1" customFormat="1">
      <c r="A33" s="9" t="s">
        <v>34</v>
      </c>
      <c r="B33" s="9"/>
      <c r="C33" s="8"/>
      <c r="D33" s="45">
        <v>500</v>
      </c>
      <c r="E33" s="23">
        <v>1</v>
      </c>
      <c r="F33" s="23">
        <v>54</v>
      </c>
      <c r="G33" s="23">
        <f>+D33*E33*F33</f>
        <v>27000</v>
      </c>
      <c r="H33" s="8" t="s">
        <v>36</v>
      </c>
      <c r="I33" s="3"/>
    </row>
    <row r="34" spans="1:9" s="1" customFormat="1">
      <c r="A34" s="16" t="s">
        <v>17</v>
      </c>
      <c r="B34" s="16"/>
      <c r="C34" s="13"/>
      <c r="D34" s="22"/>
      <c r="E34" s="22"/>
      <c r="F34" s="22"/>
      <c r="G34" s="22"/>
      <c r="H34" s="11"/>
      <c r="I34" s="3"/>
    </row>
    <row r="35" spans="1:9" s="1" customFormat="1" ht="28.5">
      <c r="A35" s="80" t="s">
        <v>18</v>
      </c>
      <c r="B35" s="80"/>
      <c r="C35" s="51" t="s">
        <v>138</v>
      </c>
      <c r="D35" s="23">
        <v>5000</v>
      </c>
      <c r="E35" s="23">
        <v>1</v>
      </c>
      <c r="F35" s="23">
        <v>1</v>
      </c>
      <c r="G35" s="23">
        <f>D35*E35*F35</f>
        <v>5000</v>
      </c>
      <c r="H35" s="8"/>
      <c r="I35" s="3"/>
    </row>
    <row r="36" spans="1:9" s="1" customFormat="1">
      <c r="A36" s="31" t="s">
        <v>19</v>
      </c>
      <c r="B36" s="16"/>
      <c r="C36" s="13"/>
      <c r="D36" s="22"/>
      <c r="E36" s="22"/>
      <c r="F36" s="22"/>
      <c r="G36" s="22"/>
      <c r="H36" s="11"/>
      <c r="I36" s="3"/>
    </row>
    <row r="37" spans="1:9" s="6" customFormat="1">
      <c r="A37" s="42" t="s">
        <v>137</v>
      </c>
      <c r="B37" s="18"/>
      <c r="C37" s="19"/>
      <c r="D37" s="64">
        <v>5000</v>
      </c>
      <c r="E37" s="24">
        <v>1</v>
      </c>
      <c r="F37" s="25">
        <v>1</v>
      </c>
      <c r="G37" s="25">
        <f>D37*E37*F37</f>
        <v>5000</v>
      </c>
      <c r="H37" s="44" t="s">
        <v>239</v>
      </c>
      <c r="I37" s="26"/>
    </row>
    <row r="38" spans="1:9" s="6" customFormat="1">
      <c r="A38" s="42" t="s">
        <v>55</v>
      </c>
      <c r="B38" s="18"/>
      <c r="C38" s="19"/>
      <c r="D38" s="64">
        <v>4000</v>
      </c>
      <c r="E38" s="24">
        <v>1</v>
      </c>
      <c r="F38" s="25">
        <v>1</v>
      </c>
      <c r="G38" s="25">
        <f>D38*E38*F38</f>
        <v>4000</v>
      </c>
      <c r="H38" s="44" t="s">
        <v>39</v>
      </c>
      <c r="I38" s="26"/>
    </row>
    <row r="39" spans="1:9" s="1" customFormat="1">
      <c r="A39" s="80" t="s">
        <v>38</v>
      </c>
      <c r="B39" s="80"/>
      <c r="C39" s="8"/>
      <c r="D39" s="29">
        <v>1000</v>
      </c>
      <c r="E39" s="29">
        <v>1</v>
      </c>
      <c r="F39" s="29">
        <v>1</v>
      </c>
      <c r="G39" s="30">
        <f>D39*E39*F39</f>
        <v>1000</v>
      </c>
      <c r="H39" s="44" t="s">
        <v>39</v>
      </c>
      <c r="I39" s="27"/>
    </row>
    <row r="40" spans="1:9" s="68" customFormat="1">
      <c r="A40" s="81" t="s">
        <v>273</v>
      </c>
      <c r="B40" s="82"/>
      <c r="C40" s="82"/>
      <c r="D40" s="82"/>
      <c r="E40" s="82"/>
      <c r="F40" s="82"/>
      <c r="G40" s="67">
        <f>SUM(G6:G39)</f>
        <v>160280</v>
      </c>
    </row>
    <row r="41" spans="1:9" s="68" customFormat="1">
      <c r="A41" s="74" t="s">
        <v>274</v>
      </c>
      <c r="B41" s="75"/>
      <c r="C41" s="75"/>
      <c r="D41" s="75"/>
      <c r="E41" s="75"/>
      <c r="F41" s="75"/>
      <c r="G41" s="69">
        <f>G40*0.1</f>
        <v>16028</v>
      </c>
    </row>
    <row r="42" spans="1:9" s="68" customFormat="1" ht="15">
      <c r="A42" s="76" t="s">
        <v>275</v>
      </c>
      <c r="B42" s="77"/>
      <c r="C42" s="77"/>
      <c r="D42" s="77"/>
      <c r="E42" s="77"/>
      <c r="F42" s="77"/>
      <c r="G42" s="70">
        <f>SUM(G40:G41)</f>
        <v>176308</v>
      </c>
      <c r="H42" s="66"/>
    </row>
  </sheetData>
  <mergeCells count="13">
    <mergeCell ref="A1:C1"/>
    <mergeCell ref="B2:E2"/>
    <mergeCell ref="A7:B7"/>
    <mergeCell ref="A9:A11"/>
    <mergeCell ref="A42:F42"/>
    <mergeCell ref="A14:B14"/>
    <mergeCell ref="A23:B23"/>
    <mergeCell ref="A40:F40"/>
    <mergeCell ref="A41:F41"/>
    <mergeCell ref="A24:B24"/>
    <mergeCell ref="A27:B27"/>
    <mergeCell ref="A35:B35"/>
    <mergeCell ref="A39:B39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2"/>
  <sheetViews>
    <sheetView view="pageBreakPreview" zoomScaleSheetLayoutView="100"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D37" sqref="D37:D39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38.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 ht="14.25" customHeight="1">
      <c r="A2" s="3" t="s">
        <v>0</v>
      </c>
      <c r="B2" s="84" t="s">
        <v>142</v>
      </c>
      <c r="C2" s="84"/>
      <c r="D2" s="84"/>
      <c r="E2" s="84"/>
    </row>
    <row r="3" spans="1:9">
      <c r="A3" s="3" t="s">
        <v>1</v>
      </c>
      <c r="B3" s="4" t="s">
        <v>64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238</v>
      </c>
      <c r="B8" s="16"/>
      <c r="C8" s="13"/>
      <c r="D8" s="22"/>
      <c r="E8" s="22"/>
      <c r="F8" s="22"/>
      <c r="G8" s="22"/>
      <c r="H8" s="32"/>
      <c r="I8" s="33"/>
    </row>
    <row r="9" spans="1:9" s="40" customFormat="1" ht="14.25" customHeight="1">
      <c r="A9" s="87" t="s">
        <v>28</v>
      </c>
      <c r="B9" s="38" t="s">
        <v>48</v>
      </c>
      <c r="C9" s="38" t="s">
        <v>65</v>
      </c>
      <c r="D9" s="24">
        <v>700</v>
      </c>
      <c r="E9" s="24">
        <v>2</v>
      </c>
      <c r="F9" s="25">
        <v>6</v>
      </c>
      <c r="G9" s="25">
        <f t="shared" ref="G9:G16" si="0">D9*E9*F9</f>
        <v>8400</v>
      </c>
      <c r="H9" s="41"/>
      <c r="I9" s="39"/>
    </row>
    <row r="10" spans="1:9" s="1" customFormat="1" ht="14.25" customHeight="1">
      <c r="A10" s="88"/>
      <c r="B10" s="38" t="s">
        <v>12</v>
      </c>
      <c r="C10" s="38" t="s">
        <v>65</v>
      </c>
      <c r="D10" s="24">
        <v>700</v>
      </c>
      <c r="E10" s="23">
        <v>2</v>
      </c>
      <c r="F10" s="23">
        <v>30</v>
      </c>
      <c r="G10" s="23">
        <f t="shared" si="0"/>
        <v>42000</v>
      </c>
      <c r="H10" s="8"/>
      <c r="I10" s="3"/>
    </row>
    <row r="11" spans="1:9" s="1" customFormat="1">
      <c r="A11" s="89"/>
      <c r="B11" s="38"/>
      <c r="C11" s="8" t="s">
        <v>66</v>
      </c>
      <c r="D11" s="24">
        <v>780</v>
      </c>
      <c r="E11" s="23">
        <v>3</v>
      </c>
      <c r="F11" s="23">
        <v>4</v>
      </c>
      <c r="G11" s="23">
        <f t="shared" si="0"/>
        <v>9360</v>
      </c>
      <c r="H11" s="8"/>
      <c r="I11" s="3"/>
    </row>
    <row r="12" spans="1:9" s="1" customFormat="1">
      <c r="A12" s="37" t="s">
        <v>70</v>
      </c>
      <c r="B12" s="8"/>
      <c r="C12" s="38" t="s">
        <v>67</v>
      </c>
      <c r="D12" s="23">
        <v>200</v>
      </c>
      <c r="E12" s="23">
        <v>1</v>
      </c>
      <c r="F12" s="23">
        <v>40</v>
      </c>
      <c r="G12" s="23">
        <f t="shared" si="0"/>
        <v>8000</v>
      </c>
      <c r="H12" s="8"/>
      <c r="I12" s="3"/>
    </row>
    <row r="13" spans="1:9" s="1" customFormat="1">
      <c r="A13" s="37" t="s">
        <v>26</v>
      </c>
      <c r="B13" s="8"/>
      <c r="C13" s="38" t="s">
        <v>139</v>
      </c>
      <c r="D13" s="23">
        <v>200</v>
      </c>
      <c r="E13" s="23">
        <v>1</v>
      </c>
      <c r="F13" s="23">
        <v>40</v>
      </c>
      <c r="G13" s="23">
        <f t="shared" si="0"/>
        <v>8000</v>
      </c>
      <c r="H13" s="8"/>
      <c r="I13" s="3"/>
    </row>
    <row r="14" spans="1:9" s="1" customFormat="1" ht="28.5">
      <c r="A14" s="37" t="s">
        <v>241</v>
      </c>
      <c r="B14" s="8" t="s">
        <v>136</v>
      </c>
      <c r="C14" s="17" t="s">
        <v>156</v>
      </c>
      <c r="D14" s="23">
        <v>0</v>
      </c>
      <c r="E14" s="23">
        <v>1</v>
      </c>
      <c r="F14" s="23">
        <v>1</v>
      </c>
      <c r="G14" s="23">
        <f t="shared" si="0"/>
        <v>0</v>
      </c>
      <c r="H14" s="8"/>
      <c r="I14" s="3"/>
    </row>
    <row r="15" spans="1:9" s="1" customFormat="1">
      <c r="A15" s="78" t="s">
        <v>51</v>
      </c>
      <c r="B15" s="78"/>
      <c r="C15" s="17" t="s">
        <v>68</v>
      </c>
      <c r="D15" s="24">
        <v>0</v>
      </c>
      <c r="E15" s="24">
        <v>1</v>
      </c>
      <c r="F15" s="24">
        <v>1</v>
      </c>
      <c r="G15" s="24">
        <f t="shared" si="0"/>
        <v>0</v>
      </c>
      <c r="H15" s="8"/>
      <c r="I15" s="3"/>
    </row>
    <row r="16" spans="1:9" s="1" customFormat="1" ht="28.5">
      <c r="A16" s="9" t="s">
        <v>13</v>
      </c>
      <c r="B16" s="9" t="s">
        <v>27</v>
      </c>
      <c r="C16" s="8" t="s">
        <v>69</v>
      </c>
      <c r="D16" s="23">
        <v>0</v>
      </c>
      <c r="E16" s="23">
        <v>1</v>
      </c>
      <c r="F16" s="23">
        <v>20</v>
      </c>
      <c r="G16" s="23">
        <f t="shared" si="0"/>
        <v>0</v>
      </c>
      <c r="H16" s="8" t="s">
        <v>23</v>
      </c>
      <c r="I16" s="3"/>
    </row>
    <row r="17" spans="1:9" s="1" customFormat="1">
      <c r="A17" s="31" t="s">
        <v>72</v>
      </c>
      <c r="B17" s="16"/>
      <c r="C17" s="13"/>
      <c r="D17" s="22"/>
      <c r="E17" s="22"/>
      <c r="F17" s="22"/>
      <c r="G17" s="22"/>
      <c r="H17" s="11"/>
      <c r="I17" s="3"/>
    </row>
    <row r="18" spans="1:9" s="1" customFormat="1" ht="28.5">
      <c r="A18" s="10" t="s">
        <v>84</v>
      </c>
      <c r="B18" s="10"/>
      <c r="C18" s="8" t="s">
        <v>255</v>
      </c>
      <c r="D18" s="23">
        <v>2500</v>
      </c>
      <c r="E18" s="23">
        <v>1</v>
      </c>
      <c r="F18" s="23">
        <v>9</v>
      </c>
      <c r="G18" s="23">
        <f>D18*E18*F18</f>
        <v>22500</v>
      </c>
      <c r="H18" s="28"/>
      <c r="I18" s="3"/>
    </row>
    <row r="19" spans="1:9" s="1" customFormat="1">
      <c r="A19" s="10" t="s">
        <v>74</v>
      </c>
      <c r="B19" s="10"/>
      <c r="C19" s="8" t="s">
        <v>73</v>
      </c>
      <c r="D19" s="23">
        <v>100</v>
      </c>
      <c r="E19" s="23">
        <v>1</v>
      </c>
      <c r="F19" s="23">
        <v>85</v>
      </c>
      <c r="G19" s="23">
        <f>D19*E19*F19</f>
        <v>8500</v>
      </c>
      <c r="H19" s="28"/>
      <c r="I19" s="3"/>
    </row>
    <row r="20" spans="1:9" s="1" customFormat="1">
      <c r="A20" s="16" t="s">
        <v>14</v>
      </c>
      <c r="B20" s="16"/>
      <c r="C20" s="13"/>
      <c r="D20" s="22"/>
      <c r="E20" s="22"/>
      <c r="F20" s="22"/>
      <c r="G20" s="22"/>
      <c r="H20" s="11"/>
      <c r="I20" s="3"/>
    </row>
    <row r="21" spans="1:9" s="1" customFormat="1">
      <c r="A21" s="35" t="s">
        <v>41</v>
      </c>
      <c r="B21" s="35"/>
      <c r="C21" s="38" t="s">
        <v>20</v>
      </c>
      <c r="D21" s="24">
        <v>600</v>
      </c>
      <c r="E21" s="24">
        <v>1</v>
      </c>
      <c r="F21" s="24">
        <v>2</v>
      </c>
      <c r="G21" s="24">
        <f>D21*E21*F21</f>
        <v>1200</v>
      </c>
      <c r="H21" s="9"/>
      <c r="I21" s="3"/>
    </row>
    <row r="22" spans="1:9" s="1" customFormat="1">
      <c r="A22" s="35" t="s">
        <v>42</v>
      </c>
      <c r="B22" s="37"/>
      <c r="C22" s="38" t="s">
        <v>20</v>
      </c>
      <c r="D22" s="24">
        <v>600</v>
      </c>
      <c r="E22" s="24">
        <v>1</v>
      </c>
      <c r="F22" s="24">
        <v>2</v>
      </c>
      <c r="G22" s="24">
        <f>D22*E22*F22</f>
        <v>1200</v>
      </c>
      <c r="H22" s="9"/>
      <c r="I22" s="3"/>
    </row>
    <row r="23" spans="1:9" s="1" customFormat="1">
      <c r="A23" s="78" t="s">
        <v>43</v>
      </c>
      <c r="B23" s="78"/>
      <c r="C23" s="38" t="s">
        <v>20</v>
      </c>
      <c r="D23" s="24">
        <v>600</v>
      </c>
      <c r="E23" s="24">
        <v>1</v>
      </c>
      <c r="F23" s="24">
        <v>2</v>
      </c>
      <c r="G23" s="24">
        <f>D23*E23*F23</f>
        <v>1200</v>
      </c>
      <c r="H23" s="9"/>
      <c r="I23" s="3"/>
    </row>
    <row r="24" spans="1:9" s="1" customFormat="1">
      <c r="A24" s="78" t="s">
        <v>44</v>
      </c>
      <c r="B24" s="78"/>
      <c r="C24" s="38" t="s">
        <v>20</v>
      </c>
      <c r="D24" s="24">
        <v>600</v>
      </c>
      <c r="E24" s="24">
        <v>1</v>
      </c>
      <c r="F24" s="24">
        <v>2</v>
      </c>
      <c r="G24" s="24">
        <f>D24*E24*F24</f>
        <v>1200</v>
      </c>
      <c r="H24" s="9"/>
      <c r="I24" s="3"/>
    </row>
    <row r="25" spans="1:9" s="6" customFormat="1">
      <c r="A25" s="37" t="s">
        <v>31</v>
      </c>
      <c r="B25" s="18"/>
      <c r="C25" s="19"/>
      <c r="D25" s="25">
        <v>500</v>
      </c>
      <c r="E25" s="25">
        <v>1</v>
      </c>
      <c r="F25" s="25">
        <v>2</v>
      </c>
      <c r="G25" s="25">
        <f>D25*E25*F25</f>
        <v>1000</v>
      </c>
      <c r="H25" s="38"/>
      <c r="I25" s="26"/>
    </row>
    <row r="26" spans="1:9" s="1" customFormat="1">
      <c r="A26" s="16" t="s">
        <v>15</v>
      </c>
      <c r="B26" s="16"/>
      <c r="C26" s="13"/>
      <c r="D26" s="22"/>
      <c r="E26" s="22"/>
      <c r="F26" s="22"/>
      <c r="G26" s="22"/>
      <c r="H26" s="11"/>
      <c r="I26" s="3"/>
    </row>
    <row r="27" spans="1:9" s="1" customFormat="1">
      <c r="A27" s="79" t="s">
        <v>21</v>
      </c>
      <c r="B27" s="79"/>
      <c r="C27" s="15" t="s">
        <v>32</v>
      </c>
      <c r="D27" s="24">
        <v>50</v>
      </c>
      <c r="E27" s="24">
        <v>1</v>
      </c>
      <c r="F27" s="24">
        <v>20</v>
      </c>
      <c r="G27" s="24">
        <f>D27*E27*F27</f>
        <v>1000</v>
      </c>
      <c r="H27" s="10" t="s">
        <v>36</v>
      </c>
      <c r="I27" s="3"/>
    </row>
    <row r="28" spans="1:9" s="1" customFormat="1">
      <c r="A28" s="43" t="s">
        <v>40</v>
      </c>
      <c r="B28" s="43"/>
      <c r="C28" s="14" t="s">
        <v>252</v>
      </c>
      <c r="D28" s="24">
        <v>10</v>
      </c>
      <c r="E28" s="24">
        <v>1</v>
      </c>
      <c r="F28" s="24">
        <v>160</v>
      </c>
      <c r="G28" s="24">
        <f>D28*E28*F28</f>
        <v>1600</v>
      </c>
      <c r="H28" s="9"/>
      <c r="I28" s="3"/>
    </row>
    <row r="29" spans="1:9" s="1" customFormat="1">
      <c r="A29" s="16" t="s">
        <v>16</v>
      </c>
      <c r="B29" s="16"/>
      <c r="C29" s="13"/>
      <c r="D29" s="22"/>
      <c r="E29" s="22"/>
      <c r="F29" s="22"/>
      <c r="G29" s="22"/>
      <c r="H29" s="11"/>
      <c r="I29" s="3"/>
    </row>
    <row r="30" spans="1:9" s="6" customFormat="1">
      <c r="A30" s="37" t="s">
        <v>49</v>
      </c>
      <c r="B30" s="18"/>
      <c r="C30" s="19" t="s">
        <v>105</v>
      </c>
      <c r="D30" s="46">
        <v>200</v>
      </c>
      <c r="E30" s="25">
        <v>1</v>
      </c>
      <c r="F30" s="24">
        <v>20</v>
      </c>
      <c r="G30" s="25">
        <f>D30*E30*F30</f>
        <v>4000</v>
      </c>
      <c r="H30" s="41"/>
      <c r="I30" s="26"/>
    </row>
    <row r="31" spans="1:9" s="1" customFormat="1" ht="28.5">
      <c r="A31" s="9" t="s">
        <v>33</v>
      </c>
      <c r="B31" s="9"/>
      <c r="C31" s="8" t="s">
        <v>71</v>
      </c>
      <c r="D31" s="45">
        <v>200</v>
      </c>
      <c r="E31" s="23">
        <v>1</v>
      </c>
      <c r="F31" s="23">
        <v>60</v>
      </c>
      <c r="G31" s="23">
        <f>D31*E31*F31</f>
        <v>12000</v>
      </c>
      <c r="H31" s="8"/>
      <c r="I31" s="3"/>
    </row>
    <row r="32" spans="1:9" s="1" customFormat="1" ht="114">
      <c r="A32" s="10" t="s">
        <v>35</v>
      </c>
      <c r="B32" s="10"/>
      <c r="C32" s="8" t="s">
        <v>63</v>
      </c>
      <c r="D32" s="23">
        <v>8228</v>
      </c>
      <c r="E32" s="23">
        <v>2</v>
      </c>
      <c r="F32" s="23">
        <v>1</v>
      </c>
      <c r="G32" s="23">
        <f>+D32*E32*F32</f>
        <v>16456</v>
      </c>
      <c r="H32" s="8" t="s">
        <v>60</v>
      </c>
      <c r="I32" s="3"/>
    </row>
    <row r="33" spans="1:9" s="1" customFormat="1">
      <c r="A33" s="9" t="s">
        <v>34</v>
      </c>
      <c r="B33" s="9"/>
      <c r="C33" s="8"/>
      <c r="D33" s="45">
        <v>500</v>
      </c>
      <c r="E33" s="23">
        <v>1</v>
      </c>
      <c r="F33" s="23">
        <v>60</v>
      </c>
      <c r="G33" s="23">
        <f>+D33*E33*F33</f>
        <v>30000</v>
      </c>
      <c r="H33" s="8" t="s">
        <v>36</v>
      </c>
      <c r="I33" s="3"/>
    </row>
    <row r="34" spans="1:9" s="1" customFormat="1">
      <c r="A34" s="16" t="s">
        <v>17</v>
      </c>
      <c r="B34" s="16"/>
      <c r="C34" s="13"/>
      <c r="D34" s="22"/>
      <c r="E34" s="22"/>
      <c r="F34" s="22"/>
      <c r="G34" s="22"/>
      <c r="H34" s="11"/>
      <c r="I34" s="3"/>
    </row>
    <row r="35" spans="1:9" s="1" customFormat="1" ht="28.5">
      <c r="A35" s="80" t="s">
        <v>18</v>
      </c>
      <c r="B35" s="80"/>
      <c r="C35" s="51" t="s">
        <v>138</v>
      </c>
      <c r="D35" s="23">
        <v>5000</v>
      </c>
      <c r="E35" s="23">
        <v>1</v>
      </c>
      <c r="F35" s="23">
        <v>1</v>
      </c>
      <c r="G35" s="23">
        <f>D35*E35*F35</f>
        <v>5000</v>
      </c>
      <c r="H35" s="8"/>
      <c r="I35" s="3"/>
    </row>
    <row r="36" spans="1:9" s="1" customFormat="1">
      <c r="A36" s="31" t="s">
        <v>19</v>
      </c>
      <c r="B36" s="16"/>
      <c r="C36" s="13"/>
      <c r="D36" s="22"/>
      <c r="E36" s="22"/>
      <c r="F36" s="22"/>
      <c r="G36" s="22"/>
      <c r="H36" s="11"/>
      <c r="I36" s="3"/>
    </row>
    <row r="37" spans="1:9" s="6" customFormat="1">
      <c r="A37" s="42" t="s">
        <v>137</v>
      </c>
      <c r="B37" s="18"/>
      <c r="C37" s="19"/>
      <c r="D37" s="64">
        <v>5000</v>
      </c>
      <c r="E37" s="24">
        <v>1</v>
      </c>
      <c r="F37" s="25">
        <v>1</v>
      </c>
      <c r="G37" s="25">
        <f>D37*E37*F37</f>
        <v>5000</v>
      </c>
      <c r="H37" s="44" t="s">
        <v>239</v>
      </c>
      <c r="I37" s="26"/>
    </row>
    <row r="38" spans="1:9" s="6" customFormat="1">
      <c r="A38" s="42" t="s">
        <v>55</v>
      </c>
      <c r="B38" s="18"/>
      <c r="C38" s="19"/>
      <c r="D38" s="64">
        <v>4000</v>
      </c>
      <c r="E38" s="24">
        <v>1</v>
      </c>
      <c r="F38" s="25">
        <v>1</v>
      </c>
      <c r="G38" s="25">
        <f>D38*E38*F38</f>
        <v>4000</v>
      </c>
      <c r="H38" s="44" t="s">
        <v>39</v>
      </c>
      <c r="I38" s="26"/>
    </row>
    <row r="39" spans="1:9" s="1" customFormat="1">
      <c r="A39" s="80" t="s">
        <v>38</v>
      </c>
      <c r="B39" s="80"/>
      <c r="C39" s="8"/>
      <c r="D39" s="29">
        <v>1000</v>
      </c>
      <c r="E39" s="29">
        <v>1</v>
      </c>
      <c r="F39" s="29">
        <v>1</v>
      </c>
      <c r="G39" s="30">
        <f>D39*E39*F39</f>
        <v>1000</v>
      </c>
      <c r="H39" s="44" t="s">
        <v>39</v>
      </c>
      <c r="I39" s="27"/>
    </row>
    <row r="40" spans="1:9" s="68" customFormat="1">
      <c r="A40" s="81" t="s">
        <v>273</v>
      </c>
      <c r="B40" s="82"/>
      <c r="C40" s="82"/>
      <c r="D40" s="82"/>
      <c r="E40" s="82"/>
      <c r="F40" s="82"/>
      <c r="G40" s="67">
        <f>SUM(G6:G39)</f>
        <v>192616</v>
      </c>
    </row>
    <row r="41" spans="1:9" s="68" customFormat="1">
      <c r="A41" s="74" t="s">
        <v>274</v>
      </c>
      <c r="B41" s="75"/>
      <c r="C41" s="75"/>
      <c r="D41" s="75"/>
      <c r="E41" s="75"/>
      <c r="F41" s="75"/>
      <c r="G41" s="69">
        <f>G40*0.1</f>
        <v>19261.600000000002</v>
      </c>
    </row>
    <row r="42" spans="1:9" s="68" customFormat="1" ht="15">
      <c r="A42" s="76" t="s">
        <v>275</v>
      </c>
      <c r="B42" s="77"/>
      <c r="C42" s="77"/>
      <c r="D42" s="77"/>
      <c r="E42" s="77"/>
      <c r="F42" s="77"/>
      <c r="G42" s="70">
        <f>SUM(G40:G41)</f>
        <v>211877.6</v>
      </c>
      <c r="H42" s="66"/>
    </row>
  </sheetData>
  <mergeCells count="13">
    <mergeCell ref="A1:C1"/>
    <mergeCell ref="B2:E2"/>
    <mergeCell ref="A7:B7"/>
    <mergeCell ref="A15:B15"/>
    <mergeCell ref="A42:F42"/>
    <mergeCell ref="A39:B39"/>
    <mergeCell ref="A9:A11"/>
    <mergeCell ref="A40:F40"/>
    <mergeCell ref="A41:F41"/>
    <mergeCell ref="A23:B23"/>
    <mergeCell ref="A24:B24"/>
    <mergeCell ref="A27:B27"/>
    <mergeCell ref="A35:B35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1"/>
  <sheetViews>
    <sheetView view="pageBreakPreview" zoomScaleSheetLayoutView="100"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D36" sqref="D36:D38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38.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143</v>
      </c>
      <c r="C2" s="84"/>
      <c r="D2" s="84"/>
      <c r="E2" s="84"/>
    </row>
    <row r="3" spans="1:9">
      <c r="A3" s="3" t="s">
        <v>1</v>
      </c>
      <c r="B3" s="4" t="s">
        <v>157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161</v>
      </c>
      <c r="B8" s="16"/>
      <c r="C8" s="13"/>
      <c r="D8" s="22"/>
      <c r="E8" s="22"/>
      <c r="F8" s="22"/>
      <c r="G8" s="22"/>
      <c r="H8" s="32"/>
      <c r="I8" s="33"/>
    </row>
    <row r="9" spans="1:9" s="40" customFormat="1">
      <c r="A9" s="78" t="s">
        <v>28</v>
      </c>
      <c r="B9" s="38" t="s">
        <v>48</v>
      </c>
      <c r="C9" s="38" t="s">
        <v>158</v>
      </c>
      <c r="D9" s="46">
        <v>1150</v>
      </c>
      <c r="E9" s="24">
        <v>2</v>
      </c>
      <c r="F9" s="25">
        <v>6</v>
      </c>
      <c r="G9" s="25">
        <f>D9*E9*F9</f>
        <v>13800</v>
      </c>
      <c r="H9" s="41"/>
      <c r="I9" s="39"/>
    </row>
    <row r="10" spans="1:9" s="1" customFormat="1" ht="14.25" customHeight="1">
      <c r="A10" s="78"/>
      <c r="B10" s="86" t="s">
        <v>12</v>
      </c>
      <c r="C10" s="38" t="s">
        <v>158</v>
      </c>
      <c r="D10" s="46">
        <v>1150</v>
      </c>
      <c r="E10" s="23">
        <v>2</v>
      </c>
      <c r="F10" s="23">
        <v>23</v>
      </c>
      <c r="G10" s="23">
        <f>D10*E10*F10</f>
        <v>52900</v>
      </c>
      <c r="H10" s="8" t="s">
        <v>22</v>
      </c>
      <c r="I10" s="3"/>
    </row>
    <row r="11" spans="1:9" s="1" customFormat="1">
      <c r="A11" s="78"/>
      <c r="B11" s="86"/>
      <c r="C11" s="8" t="s">
        <v>159</v>
      </c>
      <c r="D11" s="46">
        <v>1150</v>
      </c>
      <c r="E11" s="23">
        <v>3</v>
      </c>
      <c r="F11" s="23">
        <v>4</v>
      </c>
      <c r="G11" s="23">
        <f t="shared" ref="G11:G16" si="0">D11*E11*F11</f>
        <v>13800</v>
      </c>
      <c r="H11" s="8" t="s">
        <v>50</v>
      </c>
      <c r="I11" s="3"/>
    </row>
    <row r="12" spans="1:9" s="1" customFormat="1">
      <c r="A12" s="37" t="s">
        <v>25</v>
      </c>
      <c r="B12" s="8"/>
      <c r="C12" s="38" t="s">
        <v>88</v>
      </c>
      <c r="D12" s="23">
        <v>200</v>
      </c>
      <c r="E12" s="23">
        <v>1</v>
      </c>
      <c r="F12" s="23">
        <v>30</v>
      </c>
      <c r="G12" s="23">
        <f t="shared" si="0"/>
        <v>6000</v>
      </c>
      <c r="H12" s="8" t="s">
        <v>89</v>
      </c>
      <c r="I12" s="3"/>
    </row>
    <row r="13" spans="1:9" s="1" customFormat="1">
      <c r="A13" s="37" t="s">
        <v>26</v>
      </c>
      <c r="B13" s="8"/>
      <c r="C13" s="38" t="s">
        <v>57</v>
      </c>
      <c r="D13" s="23">
        <v>200</v>
      </c>
      <c r="E13" s="23">
        <v>1</v>
      </c>
      <c r="F13" s="23">
        <v>30</v>
      </c>
      <c r="G13" s="23">
        <f t="shared" si="0"/>
        <v>6000</v>
      </c>
      <c r="H13" s="8" t="s">
        <v>24</v>
      </c>
      <c r="I13" s="3"/>
    </row>
    <row r="14" spans="1:9" s="1" customFormat="1" ht="28.5">
      <c r="A14" s="37" t="s">
        <v>256</v>
      </c>
      <c r="B14" s="8" t="s">
        <v>90</v>
      </c>
      <c r="C14" s="17" t="s">
        <v>160</v>
      </c>
      <c r="D14" s="23">
        <v>15000</v>
      </c>
      <c r="E14" s="23">
        <v>1</v>
      </c>
      <c r="F14" s="23">
        <v>1</v>
      </c>
      <c r="G14" s="23">
        <f t="shared" si="0"/>
        <v>15000</v>
      </c>
      <c r="H14" s="8" t="s">
        <v>162</v>
      </c>
      <c r="I14" s="3"/>
    </row>
    <row r="15" spans="1:9" s="1" customFormat="1">
      <c r="A15" s="78" t="s">
        <v>257</v>
      </c>
      <c r="B15" s="78"/>
      <c r="C15" s="17" t="s">
        <v>46</v>
      </c>
      <c r="D15" s="24">
        <v>0</v>
      </c>
      <c r="E15" s="24">
        <v>1</v>
      </c>
      <c r="F15" s="24">
        <v>1</v>
      </c>
      <c r="G15" s="24">
        <f t="shared" si="0"/>
        <v>0</v>
      </c>
      <c r="H15" s="8"/>
      <c r="I15" s="3"/>
    </row>
    <row r="16" spans="1:9" s="1" customFormat="1" ht="28.5">
      <c r="A16" s="9" t="s">
        <v>13</v>
      </c>
      <c r="B16" s="9" t="s">
        <v>27</v>
      </c>
      <c r="C16" s="8" t="s">
        <v>45</v>
      </c>
      <c r="D16" s="23">
        <v>0</v>
      </c>
      <c r="E16" s="23">
        <v>1</v>
      </c>
      <c r="F16" s="23">
        <v>20</v>
      </c>
      <c r="G16" s="23">
        <f t="shared" si="0"/>
        <v>0</v>
      </c>
      <c r="H16" s="8" t="s">
        <v>23</v>
      </c>
      <c r="I16" s="3"/>
    </row>
    <row r="17" spans="1:9" s="1" customFormat="1">
      <c r="A17" s="31" t="s">
        <v>240</v>
      </c>
      <c r="B17" s="16"/>
      <c r="C17" s="13"/>
      <c r="D17" s="22"/>
      <c r="E17" s="22"/>
      <c r="F17" s="22"/>
      <c r="G17" s="22"/>
      <c r="H17" s="11"/>
      <c r="I17" s="3"/>
    </row>
    <row r="18" spans="1:9" s="1" customFormat="1" ht="28.5">
      <c r="A18" s="10" t="s">
        <v>29</v>
      </c>
      <c r="B18" s="10"/>
      <c r="C18" s="8" t="s">
        <v>258</v>
      </c>
      <c r="D18" s="23">
        <v>2500</v>
      </c>
      <c r="E18" s="23">
        <v>1</v>
      </c>
      <c r="F18" s="23">
        <v>9</v>
      </c>
      <c r="G18" s="23">
        <f>D18*E18*F18</f>
        <v>22500</v>
      </c>
      <c r="H18" s="28"/>
      <c r="I18" s="3"/>
    </row>
    <row r="19" spans="1:9" s="1" customFormat="1">
      <c r="A19" s="16" t="s">
        <v>14</v>
      </c>
      <c r="B19" s="16"/>
      <c r="C19" s="13"/>
      <c r="D19" s="22"/>
      <c r="E19" s="22"/>
      <c r="F19" s="22"/>
      <c r="G19" s="22"/>
      <c r="H19" s="11"/>
      <c r="I19" s="3"/>
    </row>
    <row r="20" spans="1:9" s="1" customFormat="1">
      <c r="A20" s="35" t="s">
        <v>41</v>
      </c>
      <c r="B20" s="35"/>
      <c r="C20" s="38" t="s">
        <v>20</v>
      </c>
      <c r="D20" s="24">
        <v>600</v>
      </c>
      <c r="E20" s="24">
        <v>1</v>
      </c>
      <c r="F20" s="24">
        <v>2</v>
      </c>
      <c r="G20" s="24">
        <f>D20*E20*F20</f>
        <v>1200</v>
      </c>
      <c r="H20" s="9"/>
      <c r="I20" s="3"/>
    </row>
    <row r="21" spans="1:9" s="1" customFormat="1">
      <c r="A21" s="35" t="s">
        <v>42</v>
      </c>
      <c r="B21" s="37"/>
      <c r="C21" s="38" t="s">
        <v>20</v>
      </c>
      <c r="D21" s="24">
        <v>600</v>
      </c>
      <c r="E21" s="24">
        <v>1</v>
      </c>
      <c r="F21" s="24">
        <v>2</v>
      </c>
      <c r="G21" s="24">
        <f>D21*E21*F21</f>
        <v>1200</v>
      </c>
      <c r="H21" s="9"/>
      <c r="I21" s="3"/>
    </row>
    <row r="22" spans="1:9" s="1" customFormat="1">
      <c r="A22" s="78" t="s">
        <v>43</v>
      </c>
      <c r="B22" s="78"/>
      <c r="C22" s="38" t="s">
        <v>20</v>
      </c>
      <c r="D22" s="24">
        <v>600</v>
      </c>
      <c r="E22" s="24">
        <v>1</v>
      </c>
      <c r="F22" s="24">
        <v>2</v>
      </c>
      <c r="G22" s="24">
        <f>D22*E22*F22</f>
        <v>1200</v>
      </c>
      <c r="H22" s="9"/>
      <c r="I22" s="3"/>
    </row>
    <row r="23" spans="1:9" s="1" customFormat="1">
      <c r="A23" s="78" t="s">
        <v>44</v>
      </c>
      <c r="B23" s="78"/>
      <c r="C23" s="38" t="s">
        <v>20</v>
      </c>
      <c r="D23" s="24">
        <v>600</v>
      </c>
      <c r="E23" s="24">
        <v>1</v>
      </c>
      <c r="F23" s="24">
        <v>2</v>
      </c>
      <c r="G23" s="24">
        <f>D23*E23*F23</f>
        <v>1200</v>
      </c>
      <c r="H23" s="9"/>
      <c r="I23" s="3"/>
    </row>
    <row r="24" spans="1:9" s="6" customFormat="1">
      <c r="A24" s="37" t="s">
        <v>31</v>
      </c>
      <c r="B24" s="18"/>
      <c r="C24" s="19"/>
      <c r="D24" s="25">
        <v>500</v>
      </c>
      <c r="E24" s="25">
        <v>1</v>
      </c>
      <c r="F24" s="25">
        <v>2</v>
      </c>
      <c r="G24" s="25">
        <f>D24*E24*F24</f>
        <v>1000</v>
      </c>
      <c r="H24" s="38"/>
      <c r="I24" s="26"/>
    </row>
    <row r="25" spans="1:9" s="1" customFormat="1">
      <c r="A25" s="16" t="s">
        <v>15</v>
      </c>
      <c r="B25" s="16"/>
      <c r="C25" s="13"/>
      <c r="D25" s="22"/>
      <c r="E25" s="22"/>
      <c r="F25" s="22"/>
      <c r="G25" s="22"/>
      <c r="H25" s="11"/>
      <c r="I25" s="3"/>
    </row>
    <row r="26" spans="1:9" s="1" customFormat="1" ht="28.5">
      <c r="A26" s="79" t="s">
        <v>21</v>
      </c>
      <c r="B26" s="79"/>
      <c r="C26" s="15" t="s">
        <v>103</v>
      </c>
      <c r="D26" s="24">
        <v>100</v>
      </c>
      <c r="E26" s="24">
        <v>1</v>
      </c>
      <c r="F26" s="24">
        <v>20</v>
      </c>
      <c r="G26" s="24">
        <f>D26*E26*F26</f>
        <v>2000</v>
      </c>
      <c r="H26" s="10" t="s">
        <v>91</v>
      </c>
      <c r="I26" s="3"/>
    </row>
    <row r="27" spans="1:9" s="1" customFormat="1">
      <c r="A27" s="43" t="s">
        <v>40</v>
      </c>
      <c r="B27" s="43"/>
      <c r="C27" s="14" t="s">
        <v>252</v>
      </c>
      <c r="D27" s="24">
        <v>10</v>
      </c>
      <c r="E27" s="24">
        <v>1</v>
      </c>
      <c r="F27" s="24">
        <v>160</v>
      </c>
      <c r="G27" s="24">
        <f>D27*E27*F27</f>
        <v>1600</v>
      </c>
      <c r="H27" s="9"/>
      <c r="I27" s="3"/>
    </row>
    <row r="28" spans="1:9" s="1" customFormat="1">
      <c r="A28" s="16" t="s">
        <v>16</v>
      </c>
      <c r="B28" s="16"/>
      <c r="C28" s="13"/>
      <c r="D28" s="22"/>
      <c r="E28" s="22"/>
      <c r="F28" s="22"/>
      <c r="G28" s="22"/>
      <c r="H28" s="11"/>
      <c r="I28" s="3"/>
    </row>
    <row r="29" spans="1:9" s="6" customFormat="1">
      <c r="A29" s="37" t="s">
        <v>49</v>
      </c>
      <c r="B29" s="18"/>
      <c r="C29" s="19" t="s">
        <v>105</v>
      </c>
      <c r="D29" s="46">
        <v>200</v>
      </c>
      <c r="E29" s="25">
        <v>1</v>
      </c>
      <c r="F29" s="24">
        <v>20</v>
      </c>
      <c r="G29" s="25">
        <f>D29*E29*F29</f>
        <v>4000</v>
      </c>
      <c r="H29" s="41"/>
      <c r="I29" s="26"/>
    </row>
    <row r="30" spans="1:9" s="1" customFormat="1" ht="28.5">
      <c r="A30" s="9" t="s">
        <v>33</v>
      </c>
      <c r="B30" s="9"/>
      <c r="C30" s="8" t="s">
        <v>71</v>
      </c>
      <c r="D30" s="45">
        <v>200</v>
      </c>
      <c r="E30" s="23">
        <v>1</v>
      </c>
      <c r="F30" s="23">
        <v>60</v>
      </c>
      <c r="G30" s="23">
        <f>D30*E30*F30</f>
        <v>12000</v>
      </c>
      <c r="H30" s="8"/>
      <c r="I30" s="3"/>
    </row>
    <row r="31" spans="1:9" s="1" customFormat="1" ht="99.75">
      <c r="A31" s="10" t="s">
        <v>35</v>
      </c>
      <c r="B31" s="10"/>
      <c r="C31" s="8" t="s">
        <v>92</v>
      </c>
      <c r="D31" s="23">
        <v>4000</v>
      </c>
      <c r="E31" s="23">
        <v>2</v>
      </c>
      <c r="F31" s="23">
        <v>1</v>
      </c>
      <c r="G31" s="23">
        <f>+D31*E31*F31</f>
        <v>8000</v>
      </c>
      <c r="H31" s="8" t="s">
        <v>36</v>
      </c>
      <c r="I31" s="3"/>
    </row>
    <row r="32" spans="1:9" s="1" customFormat="1">
      <c r="A32" s="9" t="s">
        <v>34</v>
      </c>
      <c r="B32" s="9"/>
      <c r="C32" s="8"/>
      <c r="D32" s="45">
        <v>500</v>
      </c>
      <c r="E32" s="23">
        <v>1</v>
      </c>
      <c r="F32" s="23">
        <v>60</v>
      </c>
      <c r="G32" s="23">
        <f>+D32*E32*F32</f>
        <v>30000</v>
      </c>
      <c r="H32" s="8" t="s">
        <v>36</v>
      </c>
      <c r="I32" s="3"/>
    </row>
    <row r="33" spans="1:9" s="1" customFormat="1">
      <c r="A33" s="16" t="s">
        <v>17</v>
      </c>
      <c r="B33" s="16"/>
      <c r="C33" s="13"/>
      <c r="D33" s="22"/>
      <c r="E33" s="22"/>
      <c r="F33" s="22"/>
      <c r="G33" s="22"/>
      <c r="H33" s="11"/>
      <c r="I33" s="3"/>
    </row>
    <row r="34" spans="1:9" s="1" customFormat="1" ht="28.5">
      <c r="A34" s="80" t="s">
        <v>259</v>
      </c>
      <c r="B34" s="80"/>
      <c r="C34" s="51" t="s">
        <v>138</v>
      </c>
      <c r="D34" s="23">
        <v>20000</v>
      </c>
      <c r="E34" s="23">
        <v>1</v>
      </c>
      <c r="F34" s="23">
        <v>1</v>
      </c>
      <c r="G34" s="23">
        <f>D34*E34*F34</f>
        <v>20000</v>
      </c>
      <c r="H34" s="8"/>
      <c r="I34" s="3"/>
    </row>
    <row r="35" spans="1:9" s="1" customFormat="1">
      <c r="A35" s="31" t="s">
        <v>19</v>
      </c>
      <c r="B35" s="16"/>
      <c r="C35" s="13"/>
      <c r="D35" s="22"/>
      <c r="E35" s="22"/>
      <c r="F35" s="22"/>
      <c r="G35" s="22"/>
      <c r="H35" s="11"/>
      <c r="I35" s="3"/>
    </row>
    <row r="36" spans="1:9" s="1" customFormat="1">
      <c r="A36" s="56" t="s">
        <v>137</v>
      </c>
      <c r="B36" s="57"/>
      <c r="C36" s="36"/>
      <c r="D36" s="64">
        <v>5000</v>
      </c>
      <c r="E36" s="23">
        <v>1</v>
      </c>
      <c r="F36" s="58">
        <v>1</v>
      </c>
      <c r="G36" s="58">
        <f>D36*E36*F36</f>
        <v>5000</v>
      </c>
      <c r="H36" s="44" t="s">
        <v>239</v>
      </c>
      <c r="I36" s="3"/>
    </row>
    <row r="37" spans="1:9" s="1" customFormat="1">
      <c r="A37" s="56" t="s">
        <v>55</v>
      </c>
      <c r="B37" s="57"/>
      <c r="C37" s="36"/>
      <c r="D37" s="64">
        <v>4000</v>
      </c>
      <c r="E37" s="23">
        <v>1</v>
      </c>
      <c r="F37" s="58">
        <v>1</v>
      </c>
      <c r="G37" s="58">
        <f>D37*E37*F37</f>
        <v>4000</v>
      </c>
      <c r="H37" s="8" t="s">
        <v>39</v>
      </c>
      <c r="I37" s="3"/>
    </row>
    <row r="38" spans="1:9" s="1" customFormat="1">
      <c r="A38" s="80" t="s">
        <v>38</v>
      </c>
      <c r="B38" s="80"/>
      <c r="C38" s="8"/>
      <c r="D38" s="29">
        <v>1000</v>
      </c>
      <c r="E38" s="23">
        <v>1</v>
      </c>
      <c r="F38" s="23">
        <v>1</v>
      </c>
      <c r="G38" s="58">
        <f>D38*E38*F38</f>
        <v>1000</v>
      </c>
      <c r="H38" s="8" t="s">
        <v>39</v>
      </c>
      <c r="I38" s="27"/>
    </row>
    <row r="39" spans="1:9" s="68" customFormat="1">
      <c r="A39" s="81" t="s">
        <v>273</v>
      </c>
      <c r="B39" s="82"/>
      <c r="C39" s="82"/>
      <c r="D39" s="82"/>
      <c r="E39" s="82"/>
      <c r="F39" s="82"/>
      <c r="G39" s="67">
        <f>SUM(G5:G38)</f>
        <v>223400</v>
      </c>
    </row>
    <row r="40" spans="1:9" s="68" customFormat="1">
      <c r="A40" s="74" t="s">
        <v>274</v>
      </c>
      <c r="B40" s="75"/>
      <c r="C40" s="75"/>
      <c r="D40" s="75"/>
      <c r="E40" s="75"/>
      <c r="F40" s="75"/>
      <c r="G40" s="69">
        <f>G39*0.1</f>
        <v>22340</v>
      </c>
    </row>
    <row r="41" spans="1:9" s="68" customFormat="1" ht="15">
      <c r="A41" s="76" t="s">
        <v>275</v>
      </c>
      <c r="B41" s="77"/>
      <c r="C41" s="77"/>
      <c r="D41" s="77"/>
      <c r="E41" s="77"/>
      <c r="F41" s="77"/>
      <c r="G41" s="70">
        <f>SUM(G39:G40)</f>
        <v>245740</v>
      </c>
      <c r="H41" s="66"/>
    </row>
  </sheetData>
  <mergeCells count="14">
    <mergeCell ref="A15:B15"/>
    <mergeCell ref="A1:C1"/>
    <mergeCell ref="B2:E2"/>
    <mergeCell ref="A7:B7"/>
    <mergeCell ref="A9:A11"/>
    <mergeCell ref="B10:B11"/>
    <mergeCell ref="A40:F40"/>
    <mergeCell ref="A41:F41"/>
    <mergeCell ref="A22:B22"/>
    <mergeCell ref="A23:B23"/>
    <mergeCell ref="A26:B26"/>
    <mergeCell ref="A34:B34"/>
    <mergeCell ref="A38:B38"/>
    <mergeCell ref="A39:F39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2"/>
  <sheetViews>
    <sheetView view="pageBreakPreview" zoomScaleSheetLayoutView="100"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D37" sqref="D37:D39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38.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145</v>
      </c>
      <c r="C2" s="84"/>
      <c r="D2" s="84"/>
      <c r="E2" s="84"/>
    </row>
    <row r="3" spans="1:9">
      <c r="A3" s="3" t="s">
        <v>1</v>
      </c>
      <c r="B3" s="4" t="s">
        <v>163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166</v>
      </c>
      <c r="B8" s="16"/>
      <c r="C8" s="13"/>
      <c r="D8" s="22"/>
      <c r="E8" s="22"/>
      <c r="F8" s="22"/>
      <c r="G8" s="22"/>
      <c r="H8" s="32"/>
      <c r="I8" s="33"/>
    </row>
    <row r="9" spans="1:9" s="40" customFormat="1">
      <c r="A9" s="78" t="s">
        <v>28</v>
      </c>
      <c r="B9" s="38" t="s">
        <v>48</v>
      </c>
      <c r="C9" s="38" t="s">
        <v>165</v>
      </c>
      <c r="D9" s="24">
        <v>800</v>
      </c>
      <c r="E9" s="24">
        <v>2</v>
      </c>
      <c r="F9" s="25">
        <v>6</v>
      </c>
      <c r="G9" s="25">
        <f>D9*E9*F9</f>
        <v>9600</v>
      </c>
      <c r="H9" s="41"/>
      <c r="I9" s="39"/>
    </row>
    <row r="10" spans="1:9" s="1" customFormat="1" ht="14.25" customHeight="1">
      <c r="A10" s="78"/>
      <c r="B10" s="86" t="s">
        <v>12</v>
      </c>
      <c r="C10" s="38" t="s">
        <v>164</v>
      </c>
      <c r="D10" s="24">
        <v>800</v>
      </c>
      <c r="E10" s="23">
        <v>2</v>
      </c>
      <c r="F10" s="23">
        <v>44</v>
      </c>
      <c r="G10" s="23">
        <f>D10*E10*F10</f>
        <v>70400</v>
      </c>
      <c r="H10" s="8" t="s">
        <v>22</v>
      </c>
      <c r="I10" s="3"/>
    </row>
    <row r="11" spans="1:9" s="1" customFormat="1">
      <c r="A11" s="78"/>
      <c r="B11" s="86"/>
      <c r="C11" s="8" t="s">
        <v>47</v>
      </c>
      <c r="D11" s="24">
        <v>800</v>
      </c>
      <c r="E11" s="23">
        <v>3</v>
      </c>
      <c r="F11" s="23">
        <v>4</v>
      </c>
      <c r="G11" s="23">
        <f t="shared" ref="G11:G16" si="0">D11*E11*F11</f>
        <v>9600</v>
      </c>
      <c r="H11" s="8" t="s">
        <v>50</v>
      </c>
      <c r="I11" s="3"/>
    </row>
    <row r="12" spans="1:9" s="1" customFormat="1">
      <c r="A12" s="37" t="s">
        <v>25</v>
      </c>
      <c r="B12" s="8"/>
      <c r="C12" s="38" t="s">
        <v>93</v>
      </c>
      <c r="D12" s="23">
        <v>250</v>
      </c>
      <c r="E12" s="23">
        <v>1</v>
      </c>
      <c r="F12" s="23">
        <v>54</v>
      </c>
      <c r="G12" s="23">
        <f t="shared" si="0"/>
        <v>13500</v>
      </c>
      <c r="H12" s="8" t="s">
        <v>89</v>
      </c>
      <c r="I12" s="3"/>
    </row>
    <row r="13" spans="1:9" s="1" customFormat="1">
      <c r="A13" s="37" t="s">
        <v>26</v>
      </c>
      <c r="B13" s="8"/>
      <c r="C13" s="38" t="s">
        <v>57</v>
      </c>
      <c r="D13" s="23">
        <v>200</v>
      </c>
      <c r="E13" s="23">
        <v>1</v>
      </c>
      <c r="F13" s="23">
        <v>80</v>
      </c>
      <c r="G13" s="23">
        <f t="shared" si="0"/>
        <v>16000</v>
      </c>
      <c r="H13" s="8" t="s">
        <v>24</v>
      </c>
      <c r="I13" s="3"/>
    </row>
    <row r="14" spans="1:9" s="1" customFormat="1">
      <c r="A14" s="37" t="s">
        <v>94</v>
      </c>
      <c r="B14" s="8" t="s">
        <v>90</v>
      </c>
      <c r="C14" s="17" t="s">
        <v>160</v>
      </c>
      <c r="D14" s="23">
        <v>10000</v>
      </c>
      <c r="E14" s="23">
        <v>1</v>
      </c>
      <c r="F14" s="23">
        <v>1</v>
      </c>
      <c r="G14" s="23">
        <f t="shared" si="0"/>
        <v>10000</v>
      </c>
      <c r="H14" s="8"/>
      <c r="I14" s="3"/>
    </row>
    <row r="15" spans="1:9" s="1" customFormat="1">
      <c r="A15" s="78" t="s">
        <v>51</v>
      </c>
      <c r="B15" s="78"/>
      <c r="C15" s="17" t="s">
        <v>46</v>
      </c>
      <c r="D15" s="24">
        <v>0</v>
      </c>
      <c r="E15" s="24">
        <v>1</v>
      </c>
      <c r="F15" s="24">
        <v>1</v>
      </c>
      <c r="G15" s="24">
        <f t="shared" si="0"/>
        <v>0</v>
      </c>
      <c r="H15" s="8"/>
      <c r="I15" s="3"/>
    </row>
    <row r="16" spans="1:9" s="1" customFormat="1" ht="28.5">
      <c r="A16" s="9" t="s">
        <v>13</v>
      </c>
      <c r="B16" s="9" t="s">
        <v>27</v>
      </c>
      <c r="C16" s="8" t="s">
        <v>45</v>
      </c>
      <c r="D16" s="23">
        <v>0</v>
      </c>
      <c r="E16" s="23">
        <v>1</v>
      </c>
      <c r="F16" s="23">
        <v>20</v>
      </c>
      <c r="G16" s="23">
        <f t="shared" si="0"/>
        <v>0</v>
      </c>
      <c r="H16" s="8" t="s">
        <v>23</v>
      </c>
      <c r="I16" s="3"/>
    </row>
    <row r="17" spans="1:9" s="1" customFormat="1">
      <c r="A17" s="31" t="s">
        <v>95</v>
      </c>
      <c r="B17" s="16"/>
      <c r="C17" s="13"/>
      <c r="D17" s="22"/>
      <c r="E17" s="22"/>
      <c r="F17" s="22"/>
      <c r="G17" s="22"/>
      <c r="H17" s="11"/>
      <c r="I17" s="3"/>
    </row>
    <row r="18" spans="1:9" s="1" customFormat="1" ht="28.5">
      <c r="A18" s="10" t="s">
        <v>29</v>
      </c>
      <c r="B18" s="10"/>
      <c r="C18" s="8" t="s">
        <v>260</v>
      </c>
      <c r="D18" s="23">
        <v>2500</v>
      </c>
      <c r="E18" s="23">
        <v>1</v>
      </c>
      <c r="F18" s="23">
        <v>9</v>
      </c>
      <c r="G18" s="23">
        <f>D18*E18*F18</f>
        <v>22500</v>
      </c>
      <c r="H18" s="28"/>
      <c r="I18" s="3"/>
    </row>
    <row r="19" spans="1:9" s="1" customFormat="1">
      <c r="A19" s="10" t="s">
        <v>96</v>
      </c>
      <c r="B19" s="10"/>
      <c r="C19" s="8" t="s">
        <v>97</v>
      </c>
      <c r="D19" s="23">
        <v>0</v>
      </c>
      <c r="E19" s="23">
        <v>1</v>
      </c>
      <c r="F19" s="23">
        <v>1</v>
      </c>
      <c r="G19" s="23">
        <f>D19*E19*F19</f>
        <v>0</v>
      </c>
      <c r="H19" s="28"/>
      <c r="I19" s="3"/>
    </row>
    <row r="20" spans="1:9" s="1" customFormat="1">
      <c r="A20" s="16" t="s">
        <v>14</v>
      </c>
      <c r="B20" s="16"/>
      <c r="C20" s="13"/>
      <c r="D20" s="22"/>
      <c r="E20" s="22"/>
      <c r="F20" s="22"/>
      <c r="G20" s="22"/>
      <c r="H20" s="11"/>
      <c r="I20" s="3"/>
    </row>
    <row r="21" spans="1:9" s="1" customFormat="1">
      <c r="A21" s="35" t="s">
        <v>41</v>
      </c>
      <c r="B21" s="35"/>
      <c r="C21" s="38" t="s">
        <v>20</v>
      </c>
      <c r="D21" s="24">
        <v>600</v>
      </c>
      <c r="E21" s="24">
        <v>1</v>
      </c>
      <c r="F21" s="24">
        <v>2</v>
      </c>
      <c r="G21" s="24">
        <f>D21*E21*F21</f>
        <v>1200</v>
      </c>
      <c r="H21" s="9"/>
      <c r="I21" s="3"/>
    </row>
    <row r="22" spans="1:9" s="1" customFormat="1">
      <c r="A22" s="35" t="s">
        <v>42</v>
      </c>
      <c r="B22" s="37"/>
      <c r="C22" s="38" t="s">
        <v>20</v>
      </c>
      <c r="D22" s="24">
        <v>600</v>
      </c>
      <c r="E22" s="24">
        <v>1</v>
      </c>
      <c r="F22" s="24">
        <v>2</v>
      </c>
      <c r="G22" s="24">
        <f>D22*E22*F22</f>
        <v>1200</v>
      </c>
      <c r="H22" s="9"/>
      <c r="I22" s="3"/>
    </row>
    <row r="23" spans="1:9" s="1" customFormat="1">
      <c r="A23" s="78" t="s">
        <v>43</v>
      </c>
      <c r="B23" s="78"/>
      <c r="C23" s="38" t="s">
        <v>20</v>
      </c>
      <c r="D23" s="24">
        <v>600</v>
      </c>
      <c r="E23" s="24">
        <v>1</v>
      </c>
      <c r="F23" s="24">
        <v>2</v>
      </c>
      <c r="G23" s="24">
        <f>D23*E23*F23</f>
        <v>1200</v>
      </c>
      <c r="H23" s="9"/>
      <c r="I23" s="3"/>
    </row>
    <row r="24" spans="1:9" s="1" customFormat="1">
      <c r="A24" s="78" t="s">
        <v>44</v>
      </c>
      <c r="B24" s="78"/>
      <c r="C24" s="38" t="s">
        <v>20</v>
      </c>
      <c r="D24" s="24">
        <v>600</v>
      </c>
      <c r="E24" s="24">
        <v>1</v>
      </c>
      <c r="F24" s="24">
        <v>2</v>
      </c>
      <c r="G24" s="24">
        <f>D24*E24*F24</f>
        <v>1200</v>
      </c>
      <c r="H24" s="9"/>
      <c r="I24" s="3"/>
    </row>
    <row r="25" spans="1:9" s="6" customFormat="1">
      <c r="A25" s="37" t="s">
        <v>31</v>
      </c>
      <c r="B25" s="18"/>
      <c r="C25" s="19"/>
      <c r="D25" s="25">
        <v>500</v>
      </c>
      <c r="E25" s="25">
        <v>1</v>
      </c>
      <c r="F25" s="25">
        <v>2</v>
      </c>
      <c r="G25" s="25">
        <f>D25*E25*F25</f>
        <v>1000</v>
      </c>
      <c r="H25" s="38"/>
      <c r="I25" s="26"/>
    </row>
    <row r="26" spans="1:9" s="1" customFormat="1">
      <c r="A26" s="16" t="s">
        <v>15</v>
      </c>
      <c r="B26" s="16"/>
      <c r="C26" s="13"/>
      <c r="D26" s="22"/>
      <c r="E26" s="22"/>
      <c r="F26" s="22"/>
      <c r="G26" s="22"/>
      <c r="H26" s="11"/>
      <c r="I26" s="3"/>
    </row>
    <row r="27" spans="1:9" s="1" customFormat="1">
      <c r="A27" s="79" t="s">
        <v>21</v>
      </c>
      <c r="B27" s="79"/>
      <c r="C27" s="15" t="s">
        <v>98</v>
      </c>
      <c r="D27" s="24">
        <v>50</v>
      </c>
      <c r="E27" s="24">
        <v>1</v>
      </c>
      <c r="F27" s="24">
        <v>20</v>
      </c>
      <c r="G27" s="24">
        <f>D27*E27*F27</f>
        <v>1000</v>
      </c>
      <c r="H27" s="10" t="s">
        <v>91</v>
      </c>
      <c r="I27" s="3"/>
    </row>
    <row r="28" spans="1:9" s="1" customFormat="1">
      <c r="A28" s="43" t="s">
        <v>40</v>
      </c>
      <c r="B28" s="43"/>
      <c r="C28" s="14" t="s">
        <v>252</v>
      </c>
      <c r="D28" s="24">
        <v>10</v>
      </c>
      <c r="E28" s="24">
        <v>1</v>
      </c>
      <c r="F28" s="24">
        <v>160</v>
      </c>
      <c r="G28" s="24">
        <f>D28*E28*F28</f>
        <v>1600</v>
      </c>
      <c r="H28" s="9"/>
      <c r="I28" s="3"/>
    </row>
    <row r="29" spans="1:9" s="1" customFormat="1">
      <c r="A29" s="16" t="s">
        <v>16</v>
      </c>
      <c r="B29" s="16"/>
      <c r="C29" s="13"/>
      <c r="D29" s="22"/>
      <c r="E29" s="22"/>
      <c r="F29" s="22"/>
      <c r="G29" s="22"/>
      <c r="H29" s="11"/>
      <c r="I29" s="3"/>
    </row>
    <row r="30" spans="1:9" s="6" customFormat="1">
      <c r="A30" s="37" t="s">
        <v>49</v>
      </c>
      <c r="B30" s="18"/>
      <c r="C30" s="19" t="s">
        <v>105</v>
      </c>
      <c r="D30" s="46">
        <v>200</v>
      </c>
      <c r="E30" s="25">
        <v>1</v>
      </c>
      <c r="F30" s="24">
        <v>20</v>
      </c>
      <c r="G30" s="25">
        <f>D30*E30*F30</f>
        <v>4000</v>
      </c>
      <c r="H30" s="41"/>
      <c r="I30" s="26"/>
    </row>
    <row r="31" spans="1:9" s="1" customFormat="1" ht="28.5">
      <c r="A31" s="9" t="s">
        <v>33</v>
      </c>
      <c r="B31" s="9"/>
      <c r="C31" s="8" t="s">
        <v>71</v>
      </c>
      <c r="D31" s="45">
        <v>200</v>
      </c>
      <c r="E31" s="23">
        <v>1</v>
      </c>
      <c r="F31" s="23">
        <v>60</v>
      </c>
      <c r="G31" s="23">
        <f>D31*E31*F31</f>
        <v>12000</v>
      </c>
      <c r="H31" s="8"/>
      <c r="I31" s="3"/>
    </row>
    <row r="32" spans="1:9" s="1" customFormat="1" ht="99.75">
      <c r="A32" s="10" t="s">
        <v>35</v>
      </c>
      <c r="B32" s="10"/>
      <c r="C32" s="8" t="s">
        <v>261</v>
      </c>
      <c r="D32" s="23">
        <v>3000</v>
      </c>
      <c r="E32" s="23">
        <v>2</v>
      </c>
      <c r="F32" s="23">
        <v>1</v>
      </c>
      <c r="G32" s="23">
        <f>+D32*E32*F32</f>
        <v>6000</v>
      </c>
      <c r="H32" s="8" t="s">
        <v>36</v>
      </c>
      <c r="I32" s="3"/>
    </row>
    <row r="33" spans="1:9" s="1" customFormat="1">
      <c r="A33" s="9" t="s">
        <v>34</v>
      </c>
      <c r="B33" s="9"/>
      <c r="C33" s="8"/>
      <c r="D33" s="45">
        <v>500</v>
      </c>
      <c r="E33" s="23">
        <v>1</v>
      </c>
      <c r="F33" s="23">
        <v>60</v>
      </c>
      <c r="G33" s="23">
        <f>+D33*E33*F33</f>
        <v>30000</v>
      </c>
      <c r="H33" s="8" t="s">
        <v>36</v>
      </c>
      <c r="I33" s="3"/>
    </row>
    <row r="34" spans="1:9" s="1" customFormat="1">
      <c r="A34" s="16" t="s">
        <v>17</v>
      </c>
      <c r="B34" s="16"/>
      <c r="C34" s="13"/>
      <c r="D34" s="22"/>
      <c r="E34" s="22"/>
      <c r="F34" s="22"/>
      <c r="G34" s="22"/>
      <c r="H34" s="11"/>
      <c r="I34" s="3"/>
    </row>
    <row r="35" spans="1:9" s="1" customFormat="1" ht="28.5">
      <c r="A35" s="80" t="s">
        <v>18</v>
      </c>
      <c r="B35" s="80"/>
      <c r="C35" s="51" t="s">
        <v>138</v>
      </c>
      <c r="D35" s="23">
        <v>5000</v>
      </c>
      <c r="E35" s="23">
        <v>1</v>
      </c>
      <c r="F35" s="23">
        <v>1</v>
      </c>
      <c r="G35" s="23">
        <f>D35*E35*F35</f>
        <v>5000</v>
      </c>
      <c r="H35" s="8"/>
      <c r="I35" s="3"/>
    </row>
    <row r="36" spans="1:9" s="1" customFormat="1">
      <c r="A36" s="31" t="s">
        <v>19</v>
      </c>
      <c r="B36" s="16"/>
      <c r="C36" s="13"/>
      <c r="D36" s="22"/>
      <c r="E36" s="22"/>
      <c r="F36" s="22"/>
      <c r="G36" s="22"/>
      <c r="H36" s="11"/>
      <c r="I36" s="3"/>
    </row>
    <row r="37" spans="1:9" s="6" customFormat="1">
      <c r="A37" s="42" t="s">
        <v>137</v>
      </c>
      <c r="B37" s="18"/>
      <c r="C37" s="19"/>
      <c r="D37" s="64">
        <v>5000</v>
      </c>
      <c r="E37" s="24">
        <v>1</v>
      </c>
      <c r="F37" s="25">
        <v>1</v>
      </c>
      <c r="G37" s="25">
        <f>D37*E37*F37</f>
        <v>5000</v>
      </c>
      <c r="H37" s="44" t="s">
        <v>239</v>
      </c>
      <c r="I37" s="26"/>
    </row>
    <row r="38" spans="1:9" s="6" customFormat="1">
      <c r="A38" s="42" t="s">
        <v>55</v>
      </c>
      <c r="B38" s="18"/>
      <c r="C38" s="19"/>
      <c r="D38" s="64">
        <v>4000</v>
      </c>
      <c r="E38" s="24">
        <v>1</v>
      </c>
      <c r="F38" s="25">
        <v>1</v>
      </c>
      <c r="G38" s="25">
        <f>D38*E38*F38</f>
        <v>4000</v>
      </c>
      <c r="H38" s="44" t="s">
        <v>39</v>
      </c>
      <c r="I38" s="26"/>
    </row>
    <row r="39" spans="1:9" s="1" customFormat="1">
      <c r="A39" s="80" t="s">
        <v>38</v>
      </c>
      <c r="B39" s="80"/>
      <c r="C39" s="8"/>
      <c r="D39" s="29">
        <v>1000</v>
      </c>
      <c r="E39" s="29">
        <v>1</v>
      </c>
      <c r="F39" s="29">
        <v>1</v>
      </c>
      <c r="G39" s="30">
        <f>D39*E39*F39</f>
        <v>1000</v>
      </c>
      <c r="H39" s="44" t="s">
        <v>39</v>
      </c>
      <c r="I39" s="27"/>
    </row>
    <row r="40" spans="1:9" s="68" customFormat="1" ht="13.5" customHeight="1">
      <c r="A40" s="81" t="s">
        <v>273</v>
      </c>
      <c r="B40" s="82"/>
      <c r="C40" s="82"/>
      <c r="D40" s="82"/>
      <c r="E40" s="82"/>
      <c r="F40" s="82"/>
      <c r="G40" s="67">
        <f>SUM(G6:G39)</f>
        <v>227000</v>
      </c>
    </row>
    <row r="41" spans="1:9" s="68" customFormat="1" ht="13.5" customHeight="1">
      <c r="A41" s="74" t="s">
        <v>274</v>
      </c>
      <c r="B41" s="75"/>
      <c r="C41" s="75"/>
      <c r="D41" s="75"/>
      <c r="E41" s="75"/>
      <c r="F41" s="75"/>
      <c r="G41" s="69">
        <f>G40*0.1</f>
        <v>22700</v>
      </c>
    </row>
    <row r="42" spans="1:9" s="68" customFormat="1" ht="13.5" customHeight="1">
      <c r="A42" s="76" t="s">
        <v>275</v>
      </c>
      <c r="B42" s="77"/>
      <c r="C42" s="77"/>
      <c r="D42" s="77"/>
      <c r="E42" s="77"/>
      <c r="F42" s="77"/>
      <c r="G42" s="70">
        <f>SUM(G40:G41)</f>
        <v>249700</v>
      </c>
      <c r="H42" s="66"/>
    </row>
  </sheetData>
  <mergeCells count="14">
    <mergeCell ref="A15:B15"/>
    <mergeCell ref="A1:C1"/>
    <mergeCell ref="B2:E2"/>
    <mergeCell ref="A7:B7"/>
    <mergeCell ref="A9:A11"/>
    <mergeCell ref="B10:B11"/>
    <mergeCell ref="A41:F41"/>
    <mergeCell ref="A42:F42"/>
    <mergeCell ref="A23:B23"/>
    <mergeCell ref="A24:B24"/>
    <mergeCell ref="A27:B27"/>
    <mergeCell ref="A35:B35"/>
    <mergeCell ref="A39:B39"/>
    <mergeCell ref="A40:F40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2"/>
  <sheetViews>
    <sheetView tabSelected="1" view="pageBreakPreview" zoomScaleSheetLayoutView="10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C8" sqref="C8"/>
    </sheetView>
  </sheetViews>
  <sheetFormatPr defaultColWidth="19.75" defaultRowHeight="14.25"/>
  <cols>
    <col min="1" max="1" width="30.125" style="5" customWidth="1" collapsed="1"/>
    <col min="2" max="2" width="11.875" style="3" customWidth="1" collapsed="1"/>
    <col min="3" max="3" width="49.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146</v>
      </c>
      <c r="C2" s="84"/>
      <c r="D2" s="84"/>
      <c r="E2" s="84"/>
    </row>
    <row r="3" spans="1:9">
      <c r="A3" s="3" t="s">
        <v>1</v>
      </c>
      <c r="B3" s="62" t="s">
        <v>188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183</v>
      </c>
      <c r="B8" s="16"/>
      <c r="C8" s="13"/>
      <c r="D8" s="22"/>
      <c r="E8" s="22"/>
      <c r="F8" s="22"/>
      <c r="G8" s="22"/>
      <c r="H8" s="32"/>
      <c r="I8" s="33"/>
    </row>
    <row r="9" spans="1:9" s="99" customFormat="1">
      <c r="A9" s="93" t="s">
        <v>121</v>
      </c>
      <c r="B9" s="94" t="s">
        <v>48</v>
      </c>
      <c r="C9" s="94" t="s">
        <v>120</v>
      </c>
      <c r="D9" s="95">
        <v>950</v>
      </c>
      <c r="E9" s="95">
        <v>3</v>
      </c>
      <c r="F9" s="96">
        <v>6</v>
      </c>
      <c r="G9" s="96">
        <f>D9*E9*F9</f>
        <v>17100</v>
      </c>
      <c r="H9" s="97"/>
      <c r="I9" s="98"/>
    </row>
    <row r="10" spans="1:9" s="102" customFormat="1">
      <c r="A10" s="93"/>
      <c r="B10" s="100" t="s">
        <v>12</v>
      </c>
      <c r="C10" s="94" t="s">
        <v>125</v>
      </c>
      <c r="D10" s="95">
        <v>950</v>
      </c>
      <c r="E10" s="95">
        <v>2</v>
      </c>
      <c r="F10" s="95">
        <v>40</v>
      </c>
      <c r="G10" s="95">
        <f>D10*E10*F10</f>
        <v>76000</v>
      </c>
      <c r="H10" s="94" t="s">
        <v>22</v>
      </c>
      <c r="I10" s="101"/>
    </row>
    <row r="11" spans="1:9" s="102" customFormat="1">
      <c r="A11" s="93"/>
      <c r="B11" s="100"/>
      <c r="C11" s="94" t="s">
        <v>122</v>
      </c>
      <c r="D11" s="95">
        <v>950</v>
      </c>
      <c r="E11" s="95">
        <v>3</v>
      </c>
      <c r="F11" s="95">
        <v>4</v>
      </c>
      <c r="G11" s="95">
        <f t="shared" ref="G11:G17" si="0">D11*E11*F11</f>
        <v>11400</v>
      </c>
      <c r="H11" s="94" t="s">
        <v>50</v>
      </c>
      <c r="I11" s="101"/>
    </row>
    <row r="12" spans="1:9" s="102" customFormat="1">
      <c r="A12" s="93"/>
      <c r="B12" s="100"/>
      <c r="C12" s="94" t="s">
        <v>134</v>
      </c>
      <c r="D12" s="95">
        <v>950</v>
      </c>
      <c r="E12" s="95">
        <v>2</v>
      </c>
      <c r="F12" s="95">
        <v>1</v>
      </c>
      <c r="G12" s="95">
        <f t="shared" si="0"/>
        <v>1900</v>
      </c>
      <c r="H12" s="94" t="s">
        <v>133</v>
      </c>
      <c r="I12" s="101"/>
    </row>
    <row r="13" spans="1:9" s="102" customFormat="1">
      <c r="A13" s="93" t="s">
        <v>127</v>
      </c>
      <c r="B13" s="94"/>
      <c r="C13" s="94" t="s">
        <v>123</v>
      </c>
      <c r="D13" s="95">
        <v>250</v>
      </c>
      <c r="E13" s="95">
        <v>1</v>
      </c>
      <c r="F13" s="95">
        <v>40</v>
      </c>
      <c r="G13" s="95">
        <f t="shared" si="0"/>
        <v>10000</v>
      </c>
      <c r="H13" s="94" t="s">
        <v>24</v>
      </c>
      <c r="I13" s="101"/>
    </row>
    <row r="14" spans="1:9" s="102" customFormat="1" ht="42.75">
      <c r="A14" s="93"/>
      <c r="B14" s="94"/>
      <c r="C14" s="94" t="s">
        <v>262</v>
      </c>
      <c r="D14" s="95">
        <v>250</v>
      </c>
      <c r="E14" s="95">
        <v>1</v>
      </c>
      <c r="F14" s="95">
        <v>40</v>
      </c>
      <c r="G14" s="95">
        <f t="shared" si="0"/>
        <v>10000</v>
      </c>
      <c r="H14" s="94" t="s">
        <v>234</v>
      </c>
      <c r="I14" s="101"/>
    </row>
    <row r="15" spans="1:9" s="1" customFormat="1" ht="28.5">
      <c r="A15" s="71" t="s">
        <v>193</v>
      </c>
      <c r="B15" s="8"/>
      <c r="C15" s="17" t="s">
        <v>124</v>
      </c>
      <c r="D15" s="23">
        <v>20000</v>
      </c>
      <c r="E15" s="23">
        <v>1</v>
      </c>
      <c r="F15" s="23">
        <v>1</v>
      </c>
      <c r="G15" s="23">
        <f t="shared" si="0"/>
        <v>20000</v>
      </c>
      <c r="H15" s="103" t="s">
        <v>283</v>
      </c>
      <c r="I15" s="3"/>
    </row>
    <row r="16" spans="1:9" s="1" customFormat="1" ht="28.5">
      <c r="A16" s="35" t="s">
        <v>194</v>
      </c>
      <c r="B16" s="35"/>
      <c r="C16" s="17" t="s">
        <v>226</v>
      </c>
      <c r="D16" s="24">
        <v>0</v>
      </c>
      <c r="E16" s="24">
        <v>1</v>
      </c>
      <c r="F16" s="24">
        <v>1</v>
      </c>
      <c r="G16" s="24">
        <f t="shared" si="0"/>
        <v>0</v>
      </c>
      <c r="H16" s="8"/>
      <c r="I16" s="3"/>
    </row>
    <row r="17" spans="1:9" s="1" customFormat="1" ht="57">
      <c r="A17" s="9" t="s">
        <v>13</v>
      </c>
      <c r="B17" s="8" t="s">
        <v>27</v>
      </c>
      <c r="C17" s="103" t="s">
        <v>185</v>
      </c>
      <c r="D17" s="23">
        <v>0</v>
      </c>
      <c r="E17" s="23">
        <v>1</v>
      </c>
      <c r="F17" s="23">
        <v>1</v>
      </c>
      <c r="G17" s="23">
        <f t="shared" si="0"/>
        <v>0</v>
      </c>
      <c r="H17" s="8"/>
      <c r="I17" s="3"/>
    </row>
    <row r="18" spans="1:9" s="1" customFormat="1">
      <c r="A18" s="31" t="s">
        <v>37</v>
      </c>
      <c r="B18" s="16"/>
      <c r="C18" s="13"/>
      <c r="D18" s="22"/>
      <c r="E18" s="22"/>
      <c r="F18" s="22"/>
      <c r="G18" s="22"/>
      <c r="H18" s="11"/>
      <c r="I18" s="3"/>
    </row>
    <row r="19" spans="1:9" s="1" customFormat="1">
      <c r="A19" s="10" t="s">
        <v>126</v>
      </c>
      <c r="B19" s="10"/>
      <c r="C19" s="8" t="s">
        <v>263</v>
      </c>
      <c r="D19" s="23">
        <v>2500</v>
      </c>
      <c r="E19" s="23">
        <v>1</v>
      </c>
      <c r="F19" s="23">
        <v>9</v>
      </c>
      <c r="G19" s="23">
        <f>D19*E19*F19</f>
        <v>22500</v>
      </c>
      <c r="H19" s="28"/>
      <c r="I19" s="3"/>
    </row>
    <row r="20" spans="1:9" s="1" customFormat="1">
      <c r="A20" s="10" t="s">
        <v>30</v>
      </c>
      <c r="B20" s="10"/>
      <c r="C20" s="8" t="s">
        <v>128</v>
      </c>
      <c r="D20" s="23">
        <v>0</v>
      </c>
      <c r="E20" s="23">
        <v>1</v>
      </c>
      <c r="F20" s="23">
        <v>1</v>
      </c>
      <c r="G20" s="23">
        <f>D20*E20*F20</f>
        <v>0</v>
      </c>
      <c r="H20" s="28"/>
      <c r="I20" s="3"/>
    </row>
    <row r="21" spans="1:9" s="1" customFormat="1">
      <c r="A21" s="16" t="s">
        <v>14</v>
      </c>
      <c r="B21" s="16"/>
      <c r="C21" s="13"/>
      <c r="D21" s="22"/>
      <c r="E21" s="22"/>
      <c r="F21" s="22"/>
      <c r="G21" s="22"/>
      <c r="H21" s="11"/>
      <c r="I21" s="3"/>
    </row>
    <row r="22" spans="1:9" s="1" customFormat="1">
      <c r="A22" s="35" t="s">
        <v>41</v>
      </c>
      <c r="B22" s="35"/>
      <c r="C22" s="38" t="s">
        <v>129</v>
      </c>
      <c r="D22" s="24">
        <v>700</v>
      </c>
      <c r="E22" s="24">
        <v>1</v>
      </c>
      <c r="F22" s="24">
        <v>2</v>
      </c>
      <c r="G22" s="24">
        <f>D22*E22*F22</f>
        <v>1400</v>
      </c>
      <c r="H22" s="9"/>
      <c r="I22" s="3"/>
    </row>
    <row r="23" spans="1:9" s="1" customFormat="1">
      <c r="A23" s="35" t="s">
        <v>42</v>
      </c>
      <c r="B23" s="37"/>
      <c r="C23" s="38" t="s">
        <v>129</v>
      </c>
      <c r="D23" s="24">
        <v>700</v>
      </c>
      <c r="E23" s="24">
        <v>1</v>
      </c>
      <c r="F23" s="24">
        <v>2</v>
      </c>
      <c r="G23" s="24">
        <f>D23*E23*F23</f>
        <v>1400</v>
      </c>
      <c r="H23" s="9"/>
      <c r="I23" s="3"/>
    </row>
    <row r="24" spans="1:9" s="1" customFormat="1">
      <c r="A24" s="35" t="s">
        <v>43</v>
      </c>
      <c r="B24" s="35"/>
      <c r="C24" s="38" t="s">
        <v>130</v>
      </c>
      <c r="D24" s="24">
        <v>700</v>
      </c>
      <c r="E24" s="24">
        <v>1</v>
      </c>
      <c r="F24" s="24">
        <v>2</v>
      </c>
      <c r="G24" s="24">
        <f>D24*E24*F24</f>
        <v>1400</v>
      </c>
      <c r="H24" s="9"/>
      <c r="I24" s="3"/>
    </row>
    <row r="25" spans="1:9" s="1" customFormat="1">
      <c r="A25" s="35" t="s">
        <v>44</v>
      </c>
      <c r="B25" s="35"/>
      <c r="C25" s="38" t="s">
        <v>130</v>
      </c>
      <c r="D25" s="24">
        <v>700</v>
      </c>
      <c r="E25" s="24">
        <v>1</v>
      </c>
      <c r="F25" s="24">
        <v>2</v>
      </c>
      <c r="G25" s="24">
        <f>D25*E25*F25</f>
        <v>1400</v>
      </c>
      <c r="H25" s="9"/>
      <c r="I25" s="3"/>
    </row>
    <row r="26" spans="1:9" s="6" customFormat="1">
      <c r="A26" s="37" t="s">
        <v>31</v>
      </c>
      <c r="B26" s="18"/>
      <c r="C26" s="19"/>
      <c r="D26" s="25">
        <v>500</v>
      </c>
      <c r="E26" s="25">
        <v>1</v>
      </c>
      <c r="F26" s="25">
        <v>2</v>
      </c>
      <c r="G26" s="25">
        <f>D26*E26*F26</f>
        <v>1000</v>
      </c>
      <c r="H26" s="38"/>
      <c r="I26" s="26"/>
    </row>
    <row r="27" spans="1:9" s="1" customFormat="1">
      <c r="A27" s="16" t="s">
        <v>15</v>
      </c>
      <c r="B27" s="16"/>
      <c r="C27" s="13"/>
      <c r="D27" s="22"/>
      <c r="E27" s="22"/>
      <c r="F27" s="22"/>
      <c r="G27" s="22"/>
      <c r="H27" s="11"/>
      <c r="I27" s="3"/>
    </row>
    <row r="28" spans="1:9" s="1" customFormat="1">
      <c r="A28" s="43" t="s">
        <v>21</v>
      </c>
      <c r="B28" s="43"/>
      <c r="C28" s="15" t="s">
        <v>32</v>
      </c>
      <c r="D28" s="46">
        <v>50</v>
      </c>
      <c r="E28" s="24">
        <v>1</v>
      </c>
      <c r="F28" s="24">
        <v>20</v>
      </c>
      <c r="G28" s="24">
        <f>D28*E28*F28</f>
        <v>1000</v>
      </c>
      <c r="H28" s="8" t="s">
        <v>36</v>
      </c>
      <c r="I28" s="3"/>
    </row>
    <row r="29" spans="1:9" s="1" customFormat="1">
      <c r="A29" s="16" t="s">
        <v>16</v>
      </c>
      <c r="B29" s="16"/>
      <c r="C29" s="13"/>
      <c r="D29" s="22"/>
      <c r="E29" s="22"/>
      <c r="F29" s="22"/>
      <c r="G29" s="22"/>
      <c r="H29" s="11"/>
      <c r="I29" s="3"/>
    </row>
    <row r="30" spans="1:9" s="6" customFormat="1">
      <c r="A30" s="37" t="s">
        <v>49</v>
      </c>
      <c r="B30" s="18"/>
      <c r="C30" s="38" t="s">
        <v>131</v>
      </c>
      <c r="D30" s="46">
        <v>200</v>
      </c>
      <c r="E30" s="25">
        <v>1</v>
      </c>
      <c r="F30" s="24">
        <v>20</v>
      </c>
      <c r="G30" s="25">
        <f>D30*E30*F30</f>
        <v>4000</v>
      </c>
      <c r="H30" s="41"/>
      <c r="I30" s="26"/>
    </row>
    <row r="31" spans="1:9" s="1" customFormat="1" ht="28.5">
      <c r="A31" s="104" t="s">
        <v>33</v>
      </c>
      <c r="B31" s="104"/>
      <c r="C31" s="103" t="s">
        <v>71</v>
      </c>
      <c r="D31" s="105">
        <v>200</v>
      </c>
      <c r="E31" s="106">
        <v>1</v>
      </c>
      <c r="F31" s="106">
        <v>60</v>
      </c>
      <c r="G31" s="106">
        <f>D31*E31*F31</f>
        <v>12000</v>
      </c>
      <c r="H31" s="103" t="s">
        <v>280</v>
      </c>
      <c r="I31" s="3"/>
    </row>
    <row r="32" spans="1:9" s="1" customFormat="1" ht="42.75">
      <c r="A32" s="10" t="s">
        <v>35</v>
      </c>
      <c r="B32" s="10"/>
      <c r="C32" s="8" t="s">
        <v>62</v>
      </c>
      <c r="D32" s="23">
        <v>12600</v>
      </c>
      <c r="E32" s="23">
        <v>2</v>
      </c>
      <c r="F32" s="23">
        <v>1</v>
      </c>
      <c r="G32" s="106">
        <f>+D32*E32*F32</f>
        <v>25200</v>
      </c>
      <c r="H32" s="8" t="s">
        <v>36</v>
      </c>
      <c r="I32" s="3"/>
    </row>
    <row r="33" spans="1:9" s="1" customFormat="1">
      <c r="A33" s="9" t="s">
        <v>34</v>
      </c>
      <c r="B33" s="9"/>
      <c r="C33" s="8"/>
      <c r="D33" s="45">
        <v>500</v>
      </c>
      <c r="E33" s="23">
        <v>1</v>
      </c>
      <c r="F33" s="23">
        <v>70</v>
      </c>
      <c r="G33" s="106">
        <f>+D33*E33*F33</f>
        <v>35000</v>
      </c>
      <c r="H33" s="8" t="s">
        <v>36</v>
      </c>
      <c r="I33" s="3"/>
    </row>
    <row r="34" spans="1:9" s="1" customFormat="1">
      <c r="A34" s="16" t="s">
        <v>17</v>
      </c>
      <c r="B34" s="16"/>
      <c r="C34" s="13"/>
      <c r="D34" s="22"/>
      <c r="E34" s="22"/>
      <c r="F34" s="22"/>
      <c r="G34" s="22"/>
      <c r="H34" s="11"/>
      <c r="I34" s="3"/>
    </row>
    <row r="35" spans="1:9" s="1" customFormat="1" ht="28.5">
      <c r="A35" s="80" t="s">
        <v>18</v>
      </c>
      <c r="B35" s="80"/>
      <c r="C35" s="51" t="s">
        <v>191</v>
      </c>
      <c r="D35" s="23">
        <v>5000</v>
      </c>
      <c r="E35" s="23">
        <v>1</v>
      </c>
      <c r="F35" s="23">
        <v>1</v>
      </c>
      <c r="G35" s="23">
        <f>D35*E35*F35</f>
        <v>5000</v>
      </c>
      <c r="H35" s="8"/>
      <c r="I35" s="3"/>
    </row>
    <row r="36" spans="1:9" s="1" customFormat="1">
      <c r="A36" s="31" t="s">
        <v>19</v>
      </c>
      <c r="B36" s="16"/>
      <c r="C36" s="13"/>
      <c r="D36" s="22"/>
      <c r="E36" s="22"/>
      <c r="F36" s="22"/>
      <c r="G36" s="22"/>
      <c r="H36" s="11"/>
      <c r="I36" s="3"/>
    </row>
    <row r="37" spans="1:9" s="6" customFormat="1" ht="28.5">
      <c r="A37" s="42" t="s">
        <v>132</v>
      </c>
      <c r="B37" s="18"/>
      <c r="C37" s="19"/>
      <c r="D37" s="64">
        <v>5000</v>
      </c>
      <c r="E37" s="24">
        <v>1</v>
      </c>
      <c r="F37" s="24">
        <v>1</v>
      </c>
      <c r="G37" s="24">
        <f>D37*E37*F37</f>
        <v>5000</v>
      </c>
      <c r="H37" s="38" t="s">
        <v>168</v>
      </c>
      <c r="I37" s="26"/>
    </row>
    <row r="38" spans="1:9" s="6" customFormat="1">
      <c r="A38" s="42" t="s">
        <v>55</v>
      </c>
      <c r="B38" s="18"/>
      <c r="C38" s="19"/>
      <c r="D38" s="64">
        <v>4000</v>
      </c>
      <c r="E38" s="24">
        <v>1</v>
      </c>
      <c r="F38" s="25">
        <v>1</v>
      </c>
      <c r="G38" s="25">
        <f>D38*E38*F38</f>
        <v>4000</v>
      </c>
      <c r="H38" s="38" t="s">
        <v>39</v>
      </c>
      <c r="I38" s="26"/>
    </row>
    <row r="39" spans="1:9" s="6" customFormat="1">
      <c r="A39" s="35" t="s">
        <v>38</v>
      </c>
      <c r="B39" s="35"/>
      <c r="C39" s="38"/>
      <c r="D39" s="29">
        <v>1000</v>
      </c>
      <c r="E39" s="24">
        <v>1</v>
      </c>
      <c r="F39" s="24">
        <v>1</v>
      </c>
      <c r="G39" s="25">
        <v>500</v>
      </c>
      <c r="H39" s="38" t="s">
        <v>39</v>
      </c>
      <c r="I39" s="50"/>
    </row>
    <row r="40" spans="1:9" s="68" customFormat="1">
      <c r="A40" s="81" t="s">
        <v>273</v>
      </c>
      <c r="B40" s="82"/>
      <c r="C40" s="82"/>
      <c r="D40" s="82"/>
      <c r="E40" s="82"/>
      <c r="F40" s="82"/>
      <c r="G40" s="67">
        <f>SUM(G6:G39)</f>
        <v>267200</v>
      </c>
    </row>
    <row r="41" spans="1:9" s="68" customFormat="1">
      <c r="A41" s="74" t="s">
        <v>274</v>
      </c>
      <c r="B41" s="75"/>
      <c r="C41" s="75"/>
      <c r="D41" s="75"/>
      <c r="E41" s="75"/>
      <c r="F41" s="75"/>
      <c r="G41" s="69">
        <f>G40*0.1</f>
        <v>26720</v>
      </c>
    </row>
    <row r="42" spans="1:9" s="68" customFormat="1" ht="15">
      <c r="A42" s="76" t="s">
        <v>275</v>
      </c>
      <c r="B42" s="77"/>
      <c r="C42" s="77"/>
      <c r="D42" s="77"/>
      <c r="E42" s="77"/>
      <c r="F42" s="77"/>
      <c r="G42" s="70">
        <f>SUM(G40:G41)</f>
        <v>293920</v>
      </c>
      <c r="H42" s="66"/>
    </row>
  </sheetData>
  <mergeCells count="10">
    <mergeCell ref="A40:F40"/>
    <mergeCell ref="A41:F41"/>
    <mergeCell ref="A42:F42"/>
    <mergeCell ref="A35:B35"/>
    <mergeCell ref="A1:C1"/>
    <mergeCell ref="A7:B7"/>
    <mergeCell ref="B2:E2"/>
    <mergeCell ref="A13:A14"/>
    <mergeCell ref="B10:B12"/>
    <mergeCell ref="A9:A12"/>
  </mergeCells>
  <phoneticPr fontId="30" type="noConversion"/>
  <pageMargins left="0.60972222222222228" right="0.17916666666666667" top="0.4" bottom="0.50902777777777775" header="0.32916666666666666" footer="0.51111111111111107"/>
  <pageSetup paperSize="9" scale="50" firstPageNumber="429496319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9"/>
  <sheetViews>
    <sheetView view="pageBreakPreview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4" sqref="C14"/>
    </sheetView>
  </sheetViews>
  <sheetFormatPr defaultColWidth="19.75" defaultRowHeight="14.25"/>
  <cols>
    <col min="1" max="1" width="33.125" style="5" customWidth="1" collapsed="1"/>
    <col min="2" max="2" width="10.5" style="3" customWidth="1" collapsed="1"/>
    <col min="3" max="3" width="39.87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147</v>
      </c>
      <c r="C2" s="84"/>
      <c r="D2" s="84"/>
      <c r="E2" s="84"/>
    </row>
    <row r="3" spans="1:9">
      <c r="A3" s="3" t="s">
        <v>1</v>
      </c>
      <c r="B3" s="49">
        <v>43069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169</v>
      </c>
      <c r="B8" s="16"/>
      <c r="C8" s="13"/>
      <c r="D8" s="22"/>
      <c r="E8" s="22"/>
      <c r="F8" s="22"/>
      <c r="G8" s="22"/>
      <c r="H8" s="32"/>
      <c r="I8" s="33"/>
    </row>
    <row r="9" spans="1:9" s="40" customFormat="1">
      <c r="A9" s="78" t="s">
        <v>28</v>
      </c>
      <c r="B9" s="38" t="s">
        <v>48</v>
      </c>
      <c r="C9" s="38" t="s">
        <v>221</v>
      </c>
      <c r="D9" s="24">
        <v>900</v>
      </c>
      <c r="E9" s="24">
        <v>3</v>
      </c>
      <c r="F9" s="25">
        <v>6</v>
      </c>
      <c r="G9" s="25">
        <f t="shared" ref="G9:G15" si="0">D9*E9*F9</f>
        <v>16200</v>
      </c>
      <c r="H9" s="41"/>
      <c r="I9" s="39"/>
    </row>
    <row r="10" spans="1:9" s="1" customFormat="1">
      <c r="A10" s="78"/>
      <c r="B10" s="38" t="s">
        <v>12</v>
      </c>
      <c r="C10" s="38" t="s">
        <v>222</v>
      </c>
      <c r="D10" s="24">
        <v>900</v>
      </c>
      <c r="E10" s="23">
        <v>2</v>
      </c>
      <c r="F10" s="23">
        <v>20</v>
      </c>
      <c r="G10" s="23">
        <f t="shared" si="0"/>
        <v>36000</v>
      </c>
      <c r="H10" s="8" t="s">
        <v>22</v>
      </c>
      <c r="I10" s="3"/>
    </row>
    <row r="11" spans="1:9" s="1" customFormat="1">
      <c r="A11" s="78" t="s">
        <v>170</v>
      </c>
      <c r="B11" s="8"/>
      <c r="C11" s="38" t="s">
        <v>171</v>
      </c>
      <c r="D11" s="23">
        <v>300</v>
      </c>
      <c r="E11" s="23">
        <v>1</v>
      </c>
      <c r="F11" s="23">
        <v>20</v>
      </c>
      <c r="G11" s="23">
        <f t="shared" si="0"/>
        <v>6000</v>
      </c>
      <c r="H11" s="8" t="s">
        <v>174</v>
      </c>
      <c r="I11" s="3"/>
    </row>
    <row r="12" spans="1:9" s="1" customFormat="1" ht="42.75">
      <c r="A12" s="78"/>
      <c r="B12" s="8"/>
      <c r="C12" s="38" t="s">
        <v>172</v>
      </c>
      <c r="D12" s="23">
        <v>250</v>
      </c>
      <c r="E12" s="23">
        <v>1</v>
      </c>
      <c r="F12" s="23">
        <v>20</v>
      </c>
      <c r="G12" s="23">
        <f t="shared" si="0"/>
        <v>5000</v>
      </c>
      <c r="H12" s="8" t="s">
        <v>173</v>
      </c>
      <c r="I12" s="3"/>
    </row>
    <row r="13" spans="1:9" s="1" customFormat="1" ht="28.5">
      <c r="A13" s="37" t="s">
        <v>196</v>
      </c>
      <c r="B13" s="8"/>
      <c r="C13" s="17" t="s">
        <v>175</v>
      </c>
      <c r="D13" s="23">
        <v>15000</v>
      </c>
      <c r="E13" s="23">
        <v>1</v>
      </c>
      <c r="F13" s="23">
        <v>1</v>
      </c>
      <c r="G13" s="23">
        <f t="shared" si="0"/>
        <v>15000</v>
      </c>
      <c r="H13" s="8"/>
      <c r="I13" s="3"/>
    </row>
    <row r="14" spans="1:9" s="1" customFormat="1" ht="28.5">
      <c r="A14" s="35" t="s">
        <v>51</v>
      </c>
      <c r="B14" s="35"/>
      <c r="C14" s="17" t="s">
        <v>223</v>
      </c>
      <c r="D14" s="24">
        <v>0</v>
      </c>
      <c r="E14" s="24">
        <v>1</v>
      </c>
      <c r="F14" s="24">
        <v>1</v>
      </c>
      <c r="G14" s="24">
        <f t="shared" si="0"/>
        <v>0</v>
      </c>
      <c r="H14" s="8"/>
      <c r="I14" s="3"/>
    </row>
    <row r="15" spans="1:9" s="1" customFormat="1" ht="42.75">
      <c r="A15" s="9" t="s">
        <v>13</v>
      </c>
      <c r="B15" s="9" t="s">
        <v>27</v>
      </c>
      <c r="C15" s="8" t="s">
        <v>285</v>
      </c>
      <c r="D15" s="23">
        <v>0</v>
      </c>
      <c r="E15" s="23">
        <v>1</v>
      </c>
      <c r="F15" s="23">
        <v>1</v>
      </c>
      <c r="G15" s="23">
        <f t="shared" si="0"/>
        <v>0</v>
      </c>
      <c r="H15" s="8"/>
      <c r="I15" s="3"/>
    </row>
    <row r="16" spans="1:9" s="1" customFormat="1">
      <c r="A16" s="31" t="s">
        <v>176</v>
      </c>
      <c r="B16" s="16"/>
      <c r="C16" s="13"/>
      <c r="D16" s="22"/>
      <c r="E16" s="22"/>
      <c r="F16" s="22"/>
      <c r="G16" s="22"/>
      <c r="H16" s="11"/>
      <c r="I16" s="3"/>
    </row>
    <row r="17" spans="1:9" s="1" customFormat="1">
      <c r="A17" s="10" t="s">
        <v>126</v>
      </c>
      <c r="B17" s="10"/>
      <c r="C17" s="8" t="s">
        <v>264</v>
      </c>
      <c r="D17" s="23">
        <v>2500</v>
      </c>
      <c r="E17" s="23">
        <v>1</v>
      </c>
      <c r="F17" s="23">
        <v>9</v>
      </c>
      <c r="G17" s="23">
        <f>D17*E17*F17</f>
        <v>22500</v>
      </c>
      <c r="H17" s="28"/>
      <c r="I17" s="3"/>
    </row>
    <row r="18" spans="1:9" s="1" customFormat="1">
      <c r="A18" s="16" t="s">
        <v>14</v>
      </c>
      <c r="B18" s="16"/>
      <c r="C18" s="13"/>
      <c r="D18" s="22"/>
      <c r="E18" s="22"/>
      <c r="F18" s="22"/>
      <c r="G18" s="22"/>
      <c r="H18" s="11"/>
      <c r="I18" s="3"/>
    </row>
    <row r="19" spans="1:9" s="1" customFormat="1">
      <c r="A19" s="35" t="s">
        <v>41</v>
      </c>
      <c r="B19" s="35"/>
      <c r="C19" s="38" t="s">
        <v>177</v>
      </c>
      <c r="D19" s="24">
        <v>900</v>
      </c>
      <c r="E19" s="24">
        <v>1</v>
      </c>
      <c r="F19" s="24">
        <v>2</v>
      </c>
      <c r="G19" s="24">
        <f>D19*E19*F19</f>
        <v>1800</v>
      </c>
      <c r="H19" s="9"/>
      <c r="I19" s="3"/>
    </row>
    <row r="20" spans="1:9" s="1" customFormat="1">
      <c r="A20" s="35" t="s">
        <v>42</v>
      </c>
      <c r="B20" s="37"/>
      <c r="C20" s="38" t="s">
        <v>177</v>
      </c>
      <c r="D20" s="24">
        <v>900</v>
      </c>
      <c r="E20" s="24">
        <v>1</v>
      </c>
      <c r="F20" s="24">
        <v>2</v>
      </c>
      <c r="G20" s="24">
        <f>D20*E20*F20</f>
        <v>1800</v>
      </c>
      <c r="H20" s="9"/>
      <c r="I20" s="3"/>
    </row>
    <row r="21" spans="1:9" s="1" customFormat="1">
      <c r="A21" s="35" t="s">
        <v>43</v>
      </c>
      <c r="B21" s="35"/>
      <c r="C21" s="38" t="s">
        <v>224</v>
      </c>
      <c r="D21" s="24">
        <v>900</v>
      </c>
      <c r="E21" s="24">
        <v>1</v>
      </c>
      <c r="F21" s="24">
        <v>2</v>
      </c>
      <c r="G21" s="24">
        <f>D21*E21*F21</f>
        <v>1800</v>
      </c>
      <c r="H21" s="9"/>
      <c r="I21" s="3"/>
    </row>
    <row r="22" spans="1:9" s="1" customFormat="1">
      <c r="A22" s="35" t="s">
        <v>44</v>
      </c>
      <c r="B22" s="35"/>
      <c r="C22" s="38" t="s">
        <v>225</v>
      </c>
      <c r="D22" s="24">
        <v>900</v>
      </c>
      <c r="E22" s="24">
        <v>1</v>
      </c>
      <c r="F22" s="24">
        <v>2</v>
      </c>
      <c r="G22" s="24">
        <f>D22*E22*F22</f>
        <v>1800</v>
      </c>
      <c r="H22" s="9"/>
      <c r="I22" s="3"/>
    </row>
    <row r="23" spans="1:9" s="6" customFormat="1">
      <c r="A23" s="37" t="s">
        <v>31</v>
      </c>
      <c r="B23" s="18"/>
      <c r="C23" s="19"/>
      <c r="D23" s="25">
        <v>500</v>
      </c>
      <c r="E23" s="24">
        <v>1</v>
      </c>
      <c r="F23" s="24">
        <v>2</v>
      </c>
      <c r="G23" s="24">
        <f>D23*E23*F23</f>
        <v>1000</v>
      </c>
      <c r="H23" s="38"/>
      <c r="I23" s="26"/>
    </row>
    <row r="24" spans="1:9" s="1" customFormat="1">
      <c r="A24" s="16" t="s">
        <v>15</v>
      </c>
      <c r="B24" s="16"/>
      <c r="C24" s="13"/>
      <c r="D24" s="22"/>
      <c r="E24" s="22"/>
      <c r="F24" s="22"/>
      <c r="G24" s="22"/>
      <c r="H24" s="11"/>
      <c r="I24" s="3"/>
    </row>
    <row r="25" spans="1:9" s="1" customFormat="1">
      <c r="A25" s="43" t="s">
        <v>21</v>
      </c>
      <c r="B25" s="43"/>
      <c r="C25" s="15" t="s">
        <v>32</v>
      </c>
      <c r="D25" s="46">
        <v>50</v>
      </c>
      <c r="E25" s="24">
        <v>1</v>
      </c>
      <c r="F25" s="24">
        <v>20</v>
      </c>
      <c r="G25" s="24">
        <f>D25*E25*F25</f>
        <v>1000</v>
      </c>
      <c r="H25" s="10" t="s">
        <v>36</v>
      </c>
      <c r="I25" s="3"/>
    </row>
    <row r="26" spans="1:9" s="1" customFormat="1">
      <c r="A26" s="16" t="s">
        <v>16</v>
      </c>
      <c r="B26" s="16"/>
      <c r="C26" s="13"/>
      <c r="D26" s="22"/>
      <c r="E26" s="22"/>
      <c r="F26" s="22"/>
      <c r="G26" s="22"/>
      <c r="H26" s="11"/>
      <c r="I26" s="3"/>
    </row>
    <row r="27" spans="1:9" s="6" customFormat="1">
      <c r="A27" s="37" t="s">
        <v>49</v>
      </c>
      <c r="B27" s="18"/>
      <c r="C27" s="38" t="s">
        <v>131</v>
      </c>
      <c r="D27" s="46">
        <v>200</v>
      </c>
      <c r="E27" s="25">
        <v>1</v>
      </c>
      <c r="F27" s="24">
        <v>20</v>
      </c>
      <c r="G27" s="25">
        <f>D27*E27*F27</f>
        <v>4000</v>
      </c>
      <c r="H27" s="41"/>
      <c r="I27" s="26"/>
    </row>
    <row r="28" spans="1:9" s="1" customFormat="1" ht="28.5">
      <c r="A28" s="9" t="s">
        <v>33</v>
      </c>
      <c r="B28" s="9"/>
      <c r="C28" s="8" t="s">
        <v>71</v>
      </c>
      <c r="D28" s="45">
        <v>200</v>
      </c>
      <c r="E28" s="23">
        <v>1</v>
      </c>
      <c r="F28" s="23">
        <v>60</v>
      </c>
      <c r="G28" s="23">
        <f>D28*E28*F28</f>
        <v>12000</v>
      </c>
      <c r="H28" s="8"/>
      <c r="I28" s="3"/>
    </row>
    <row r="29" spans="1:9" s="1" customFormat="1" ht="57">
      <c r="A29" s="10" t="s">
        <v>35</v>
      </c>
      <c r="B29" s="10"/>
      <c r="C29" s="8" t="s">
        <v>61</v>
      </c>
      <c r="D29" s="23">
        <v>5000</v>
      </c>
      <c r="E29" s="23">
        <v>2</v>
      </c>
      <c r="F29" s="23">
        <v>1</v>
      </c>
      <c r="G29" s="23">
        <f>+D29*E29*F29</f>
        <v>10000</v>
      </c>
      <c r="H29" s="8" t="s">
        <v>60</v>
      </c>
      <c r="I29" s="3"/>
    </row>
    <row r="30" spans="1:9" s="1" customFormat="1">
      <c r="A30" s="9" t="s">
        <v>34</v>
      </c>
      <c r="B30" s="9"/>
      <c r="C30" s="8"/>
      <c r="D30" s="45">
        <v>500</v>
      </c>
      <c r="E30" s="23">
        <v>1</v>
      </c>
      <c r="F30" s="23">
        <v>60</v>
      </c>
      <c r="G30" s="23">
        <f>+D30*E30*F30</f>
        <v>30000</v>
      </c>
      <c r="H30" s="8" t="s">
        <v>36</v>
      </c>
      <c r="I30" s="3"/>
    </row>
    <row r="31" spans="1:9" s="1" customFormat="1">
      <c r="A31" s="16" t="s">
        <v>17</v>
      </c>
      <c r="B31" s="16"/>
      <c r="C31" s="13"/>
      <c r="D31" s="22"/>
      <c r="E31" s="22"/>
      <c r="F31" s="22"/>
      <c r="G31" s="22"/>
      <c r="H31" s="11"/>
      <c r="I31" s="3"/>
    </row>
    <row r="32" spans="1:9" s="1" customFormat="1" ht="28.5">
      <c r="A32" s="10" t="s">
        <v>18</v>
      </c>
      <c r="B32" s="10"/>
      <c r="C32" s="51" t="s">
        <v>192</v>
      </c>
      <c r="D32" s="23">
        <v>5000</v>
      </c>
      <c r="E32" s="23">
        <v>1</v>
      </c>
      <c r="F32" s="23">
        <v>1</v>
      </c>
      <c r="G32" s="23">
        <f>D32*E32*F32</f>
        <v>5000</v>
      </c>
      <c r="H32" s="8"/>
      <c r="I32" s="3"/>
    </row>
    <row r="33" spans="1:9" s="1" customFormat="1">
      <c r="A33" s="31" t="s">
        <v>19</v>
      </c>
      <c r="B33" s="16"/>
      <c r="C33" s="13"/>
      <c r="D33" s="22"/>
      <c r="E33" s="22"/>
      <c r="F33" s="22"/>
      <c r="G33" s="22"/>
      <c r="H33" s="11"/>
      <c r="I33" s="3"/>
    </row>
    <row r="34" spans="1:9" s="6" customFormat="1" ht="28.5">
      <c r="A34" s="42" t="s">
        <v>132</v>
      </c>
      <c r="B34" s="18"/>
      <c r="C34" s="19"/>
      <c r="D34" s="64">
        <v>5000</v>
      </c>
      <c r="E34" s="25">
        <v>1</v>
      </c>
      <c r="F34" s="25">
        <v>1</v>
      </c>
      <c r="G34" s="25">
        <f>D34*E34*F34</f>
        <v>5000</v>
      </c>
      <c r="H34" s="38" t="s">
        <v>168</v>
      </c>
      <c r="I34" s="26"/>
    </row>
    <row r="35" spans="1:9" s="6" customFormat="1">
      <c r="A35" s="42" t="s">
        <v>55</v>
      </c>
      <c r="B35" s="18"/>
      <c r="C35" s="19"/>
      <c r="D35" s="64">
        <v>4000</v>
      </c>
      <c r="E35" s="24">
        <v>1</v>
      </c>
      <c r="F35" s="25">
        <v>1</v>
      </c>
      <c r="G35" s="25">
        <f>D35*E35*F35</f>
        <v>4000</v>
      </c>
      <c r="H35" s="38" t="s">
        <v>39</v>
      </c>
      <c r="I35" s="26"/>
    </row>
    <row r="36" spans="1:9" s="6" customFormat="1">
      <c r="A36" s="35" t="s">
        <v>38</v>
      </c>
      <c r="B36" s="35"/>
      <c r="C36" s="38"/>
      <c r="D36" s="29">
        <v>1000</v>
      </c>
      <c r="E36" s="24">
        <v>1</v>
      </c>
      <c r="F36" s="24">
        <v>1</v>
      </c>
      <c r="G36" s="25">
        <f>D36*E36*F36</f>
        <v>1000</v>
      </c>
      <c r="H36" s="38" t="s">
        <v>39</v>
      </c>
      <c r="I36" s="50"/>
    </row>
    <row r="37" spans="1:9" s="68" customFormat="1">
      <c r="A37" s="81" t="s">
        <v>273</v>
      </c>
      <c r="B37" s="82"/>
      <c r="C37" s="82"/>
      <c r="D37" s="82"/>
      <c r="E37" s="82"/>
      <c r="F37" s="82"/>
      <c r="G37" s="67">
        <f>SUM(G3:G36)</f>
        <v>180900</v>
      </c>
    </row>
    <row r="38" spans="1:9" s="68" customFormat="1">
      <c r="A38" s="74" t="s">
        <v>274</v>
      </c>
      <c r="B38" s="75"/>
      <c r="C38" s="75"/>
      <c r="D38" s="75"/>
      <c r="E38" s="75"/>
      <c r="F38" s="75"/>
      <c r="G38" s="69">
        <f>G37*0.1</f>
        <v>18090</v>
      </c>
    </row>
    <row r="39" spans="1:9" s="68" customFormat="1" ht="15">
      <c r="A39" s="76" t="s">
        <v>275</v>
      </c>
      <c r="B39" s="77"/>
      <c r="C39" s="77"/>
      <c r="D39" s="77"/>
      <c r="E39" s="77"/>
      <c r="F39" s="77"/>
      <c r="G39" s="70">
        <f>SUM(G37:G38)</f>
        <v>198990</v>
      </c>
      <c r="H39" s="66"/>
    </row>
  </sheetData>
  <mergeCells count="8">
    <mergeCell ref="A38:F38"/>
    <mergeCell ref="A39:F39"/>
    <mergeCell ref="A1:C1"/>
    <mergeCell ref="B2:E2"/>
    <mergeCell ref="A7:B7"/>
    <mergeCell ref="A9:A10"/>
    <mergeCell ref="A11:A12"/>
    <mergeCell ref="A37:F37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1"/>
  <sheetViews>
    <sheetView view="pageBreakPreview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3" sqref="C13"/>
    </sheetView>
  </sheetViews>
  <sheetFormatPr defaultColWidth="19.75" defaultRowHeight="14.25"/>
  <cols>
    <col min="1" max="1" width="30.125" style="5" customWidth="1" collapsed="1"/>
    <col min="2" max="2" width="16.5" style="3" customWidth="1" collapsed="1"/>
    <col min="3" max="3" width="40.125" style="1" customWidth="1"/>
    <col min="4" max="7" width="10.25" style="20" customWidth="1"/>
    <col min="8" max="8" width="26" style="7" customWidth="1"/>
    <col min="9" max="9" width="19.75" style="3"/>
    <col min="10" max="16384" width="19.75" style="2"/>
  </cols>
  <sheetData>
    <row r="1" spans="1:9" ht="45.95" customHeight="1">
      <c r="A1" s="83"/>
      <c r="B1" s="83"/>
      <c r="C1" s="83"/>
    </row>
    <row r="2" spans="1:9">
      <c r="A2" s="3" t="s">
        <v>0</v>
      </c>
      <c r="B2" s="84" t="s">
        <v>148</v>
      </c>
      <c r="C2" s="84"/>
      <c r="D2" s="84"/>
      <c r="E2" s="84"/>
    </row>
    <row r="3" spans="1:9">
      <c r="A3" s="3" t="s">
        <v>1</v>
      </c>
      <c r="B3" s="49">
        <v>43077</v>
      </c>
      <c r="C3" s="12"/>
    </row>
    <row r="4" spans="1:9">
      <c r="A4" s="3" t="s">
        <v>8</v>
      </c>
    </row>
    <row r="5" spans="1:9" ht="9.75" hidden="1" customHeight="1">
      <c r="A5" s="3" t="s">
        <v>9</v>
      </c>
    </row>
    <row r="6" spans="1:9" hidden="1">
      <c r="A6" s="3" t="s">
        <v>10</v>
      </c>
    </row>
    <row r="7" spans="1:9" s="1" customFormat="1">
      <c r="A7" s="85" t="s">
        <v>2</v>
      </c>
      <c r="B7" s="85"/>
      <c r="C7" s="36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36" t="s">
        <v>11</v>
      </c>
      <c r="I7" s="3"/>
    </row>
    <row r="8" spans="1:9" s="34" customFormat="1">
      <c r="A8" s="31" t="s">
        <v>284</v>
      </c>
      <c r="B8" s="16"/>
      <c r="C8" s="13"/>
      <c r="D8" s="22"/>
      <c r="E8" s="22"/>
      <c r="F8" s="22"/>
      <c r="G8" s="22"/>
      <c r="H8" s="32"/>
      <c r="I8" s="33"/>
    </row>
    <row r="9" spans="1:9" s="40" customFormat="1" ht="14.25" customHeight="1">
      <c r="A9" s="78" t="s">
        <v>28</v>
      </c>
      <c r="B9" s="38" t="s">
        <v>48</v>
      </c>
      <c r="C9" s="38" t="s">
        <v>178</v>
      </c>
      <c r="D9" s="24">
        <v>900</v>
      </c>
      <c r="E9" s="24">
        <v>3</v>
      </c>
      <c r="F9" s="24">
        <v>6</v>
      </c>
      <c r="G9" s="25">
        <f>D9*E9*F9</f>
        <v>16200</v>
      </c>
      <c r="H9" s="41"/>
      <c r="I9" s="39"/>
    </row>
    <row r="10" spans="1:9" s="1" customFormat="1" ht="14.25" customHeight="1">
      <c r="A10" s="78"/>
      <c r="B10" s="86" t="s">
        <v>12</v>
      </c>
      <c r="C10" s="38" t="s">
        <v>179</v>
      </c>
      <c r="D10" s="24">
        <v>900</v>
      </c>
      <c r="E10" s="23">
        <v>2</v>
      </c>
      <c r="F10" s="23">
        <v>15</v>
      </c>
      <c r="G10" s="23">
        <f>D10*E10*F10</f>
        <v>27000</v>
      </c>
      <c r="H10" s="8" t="s">
        <v>22</v>
      </c>
      <c r="I10" s="3"/>
    </row>
    <row r="11" spans="1:9" s="1" customFormat="1">
      <c r="A11" s="78"/>
      <c r="B11" s="86"/>
      <c r="C11" s="8" t="s">
        <v>180</v>
      </c>
      <c r="D11" s="24">
        <v>900</v>
      </c>
      <c r="E11" s="23">
        <v>3</v>
      </c>
      <c r="F11" s="23">
        <v>4</v>
      </c>
      <c r="G11" s="23">
        <f t="shared" ref="G11:G17" si="0">D11*E11*F11</f>
        <v>10800</v>
      </c>
      <c r="H11" s="8" t="s">
        <v>50</v>
      </c>
      <c r="I11" s="3"/>
    </row>
    <row r="12" spans="1:9" s="1" customFormat="1">
      <c r="A12" s="78"/>
      <c r="B12" s="86"/>
      <c r="C12" s="8" t="s">
        <v>202</v>
      </c>
      <c r="D12" s="24">
        <v>900</v>
      </c>
      <c r="E12" s="23">
        <v>2</v>
      </c>
      <c r="F12" s="23">
        <v>1</v>
      </c>
      <c r="G12" s="23">
        <f t="shared" si="0"/>
        <v>1800</v>
      </c>
      <c r="H12" s="8" t="s">
        <v>133</v>
      </c>
      <c r="I12" s="3"/>
    </row>
    <row r="13" spans="1:9" s="1" customFormat="1">
      <c r="A13" s="78" t="s">
        <v>170</v>
      </c>
      <c r="B13" s="8"/>
      <c r="C13" s="38" t="s">
        <v>181</v>
      </c>
      <c r="D13" s="23">
        <v>250</v>
      </c>
      <c r="E13" s="23">
        <v>1</v>
      </c>
      <c r="F13" s="23">
        <v>15</v>
      </c>
      <c r="G13" s="23">
        <f t="shared" si="0"/>
        <v>3750</v>
      </c>
      <c r="H13" s="8" t="s">
        <v>182</v>
      </c>
      <c r="I13" s="3"/>
    </row>
    <row r="14" spans="1:9" s="1" customFormat="1" ht="42.75">
      <c r="A14" s="78"/>
      <c r="B14" s="8"/>
      <c r="C14" s="38" t="s">
        <v>265</v>
      </c>
      <c r="D14" s="23">
        <v>250</v>
      </c>
      <c r="E14" s="23">
        <v>1</v>
      </c>
      <c r="F14" s="23">
        <v>15</v>
      </c>
      <c r="G14" s="23">
        <f t="shared" si="0"/>
        <v>3750</v>
      </c>
      <c r="H14" s="8" t="s">
        <v>233</v>
      </c>
      <c r="I14" s="3"/>
    </row>
    <row r="15" spans="1:9" s="1" customFormat="1" ht="28.5">
      <c r="A15" s="37" t="s">
        <v>195</v>
      </c>
      <c r="B15" s="8"/>
      <c r="C15" s="17" t="s">
        <v>184</v>
      </c>
      <c r="D15" s="23">
        <v>8000</v>
      </c>
      <c r="E15" s="23">
        <v>1</v>
      </c>
      <c r="F15" s="23">
        <v>1</v>
      </c>
      <c r="G15" s="23">
        <f t="shared" si="0"/>
        <v>8000</v>
      </c>
      <c r="H15" s="28"/>
      <c r="I15" s="3"/>
    </row>
    <row r="16" spans="1:9" s="1" customFormat="1" ht="28.5">
      <c r="A16" s="35" t="s">
        <v>51</v>
      </c>
      <c r="B16" s="35"/>
      <c r="C16" s="17" t="s">
        <v>220</v>
      </c>
      <c r="D16" s="24">
        <v>0</v>
      </c>
      <c r="E16" s="24">
        <v>1</v>
      </c>
      <c r="F16" s="24">
        <v>1</v>
      </c>
      <c r="G16" s="24">
        <f t="shared" si="0"/>
        <v>0</v>
      </c>
      <c r="H16" s="8"/>
      <c r="I16" s="3"/>
    </row>
    <row r="17" spans="1:9" s="1" customFormat="1" ht="71.25">
      <c r="A17" s="9" t="s">
        <v>13</v>
      </c>
      <c r="B17" s="8" t="s">
        <v>27</v>
      </c>
      <c r="C17" s="8" t="s">
        <v>186</v>
      </c>
      <c r="D17" s="23">
        <v>0</v>
      </c>
      <c r="E17" s="23">
        <v>1</v>
      </c>
      <c r="F17" s="23">
        <v>1</v>
      </c>
      <c r="G17" s="23">
        <f t="shared" si="0"/>
        <v>0</v>
      </c>
      <c r="H17" s="8"/>
      <c r="I17" s="3"/>
    </row>
    <row r="18" spans="1:9" s="1" customFormat="1">
      <c r="A18" s="31" t="s">
        <v>187</v>
      </c>
      <c r="B18" s="16"/>
      <c r="C18" s="13"/>
      <c r="D18" s="22"/>
      <c r="E18" s="22"/>
      <c r="F18" s="22"/>
      <c r="G18" s="22"/>
      <c r="H18" s="11"/>
      <c r="I18" s="3"/>
    </row>
    <row r="19" spans="1:9" s="1" customFormat="1">
      <c r="A19" s="10" t="s">
        <v>126</v>
      </c>
      <c r="B19" s="10"/>
      <c r="C19" s="8" t="s">
        <v>266</v>
      </c>
      <c r="D19" s="23">
        <v>2500</v>
      </c>
      <c r="E19" s="23">
        <v>1</v>
      </c>
      <c r="F19" s="23">
        <v>9</v>
      </c>
      <c r="G19" s="23">
        <f>D19*E19*F19</f>
        <v>22500</v>
      </c>
      <c r="H19" s="28"/>
      <c r="I19" s="3"/>
    </row>
    <row r="20" spans="1:9" s="1" customFormat="1">
      <c r="A20" s="16" t="s">
        <v>14</v>
      </c>
      <c r="B20" s="16"/>
      <c r="C20" s="13"/>
      <c r="D20" s="22"/>
      <c r="E20" s="22"/>
      <c r="F20" s="22"/>
      <c r="G20" s="22"/>
      <c r="H20" s="11"/>
      <c r="I20" s="3"/>
    </row>
    <row r="21" spans="1:9" s="1" customFormat="1">
      <c r="A21" s="35" t="s">
        <v>41</v>
      </c>
      <c r="B21" s="35"/>
      <c r="C21" s="38" t="s">
        <v>189</v>
      </c>
      <c r="D21" s="24">
        <v>600</v>
      </c>
      <c r="E21" s="24">
        <v>1</v>
      </c>
      <c r="F21" s="24">
        <v>2</v>
      </c>
      <c r="G21" s="24">
        <f>D21*E21*F21</f>
        <v>1200</v>
      </c>
      <c r="H21" s="9"/>
      <c r="I21" s="3"/>
    </row>
    <row r="22" spans="1:9" s="1" customFormat="1">
      <c r="A22" s="35" t="s">
        <v>42</v>
      </c>
      <c r="B22" s="37"/>
      <c r="C22" s="38" t="s">
        <v>189</v>
      </c>
      <c r="D22" s="24">
        <v>600</v>
      </c>
      <c r="E22" s="24">
        <v>1</v>
      </c>
      <c r="F22" s="24">
        <v>2</v>
      </c>
      <c r="G22" s="24">
        <f>D22*E22*F22</f>
        <v>1200</v>
      </c>
      <c r="H22" s="9"/>
      <c r="I22" s="3"/>
    </row>
    <row r="23" spans="1:9" s="1" customFormat="1">
      <c r="A23" s="35" t="s">
        <v>43</v>
      </c>
      <c r="B23" s="35"/>
      <c r="C23" s="38" t="s">
        <v>190</v>
      </c>
      <c r="D23" s="24">
        <v>600</v>
      </c>
      <c r="E23" s="24">
        <v>1</v>
      </c>
      <c r="F23" s="24">
        <v>2</v>
      </c>
      <c r="G23" s="24">
        <f>D23*E23*F23</f>
        <v>1200</v>
      </c>
      <c r="H23" s="9"/>
      <c r="I23" s="3"/>
    </row>
    <row r="24" spans="1:9" s="1" customFormat="1">
      <c r="A24" s="35" t="s">
        <v>44</v>
      </c>
      <c r="B24" s="35"/>
      <c r="C24" s="38" t="s">
        <v>190</v>
      </c>
      <c r="D24" s="24">
        <v>600</v>
      </c>
      <c r="E24" s="24">
        <v>1</v>
      </c>
      <c r="F24" s="24">
        <v>2</v>
      </c>
      <c r="G24" s="24">
        <f>D24*E24*F24</f>
        <v>1200</v>
      </c>
      <c r="H24" s="9"/>
      <c r="I24" s="3"/>
    </row>
    <row r="25" spans="1:9" s="6" customFormat="1">
      <c r="A25" s="37" t="s">
        <v>31</v>
      </c>
      <c r="B25" s="18"/>
      <c r="C25" s="19"/>
      <c r="D25" s="25">
        <v>500</v>
      </c>
      <c r="E25" s="25">
        <v>1</v>
      </c>
      <c r="F25" s="25">
        <v>2</v>
      </c>
      <c r="G25" s="25">
        <f>D25*E25*F25</f>
        <v>1000</v>
      </c>
      <c r="H25" s="38"/>
      <c r="I25" s="26"/>
    </row>
    <row r="26" spans="1:9" s="1" customFormat="1">
      <c r="A26" s="16" t="s">
        <v>15</v>
      </c>
      <c r="B26" s="16"/>
      <c r="C26" s="13"/>
      <c r="D26" s="22"/>
      <c r="E26" s="22"/>
      <c r="F26" s="22"/>
      <c r="G26" s="22"/>
      <c r="H26" s="11"/>
      <c r="I26" s="3"/>
    </row>
    <row r="27" spans="1:9" s="1" customFormat="1">
      <c r="A27" s="79" t="s">
        <v>21</v>
      </c>
      <c r="B27" s="79"/>
      <c r="C27" s="15" t="s">
        <v>32</v>
      </c>
      <c r="D27" s="46">
        <v>50</v>
      </c>
      <c r="E27" s="24">
        <v>1</v>
      </c>
      <c r="F27" s="24">
        <v>20</v>
      </c>
      <c r="G27" s="24">
        <f>D27*E27*F27</f>
        <v>1000</v>
      </c>
      <c r="H27" s="10" t="s">
        <v>36</v>
      </c>
      <c r="I27" s="3"/>
    </row>
    <row r="28" spans="1:9" s="1" customFormat="1">
      <c r="A28" s="16" t="s">
        <v>16</v>
      </c>
      <c r="B28" s="16"/>
      <c r="C28" s="13"/>
      <c r="D28" s="22"/>
      <c r="E28" s="22"/>
      <c r="F28" s="22"/>
      <c r="G28" s="22"/>
      <c r="H28" s="11"/>
      <c r="I28" s="3"/>
    </row>
    <row r="29" spans="1:9" s="6" customFormat="1">
      <c r="A29" s="37" t="s">
        <v>49</v>
      </c>
      <c r="B29" s="18"/>
      <c r="C29" s="38" t="s">
        <v>131</v>
      </c>
      <c r="D29" s="46">
        <v>200</v>
      </c>
      <c r="E29" s="25">
        <v>1</v>
      </c>
      <c r="F29" s="24">
        <v>20</v>
      </c>
      <c r="G29" s="25">
        <f>D29*E29*F29</f>
        <v>4000</v>
      </c>
      <c r="H29" s="41"/>
      <c r="I29" s="26"/>
    </row>
    <row r="30" spans="1:9" s="1" customFormat="1" ht="28.5">
      <c r="A30" s="9" t="s">
        <v>33</v>
      </c>
      <c r="B30" s="9"/>
      <c r="C30" s="8" t="s">
        <v>71</v>
      </c>
      <c r="D30" s="45">
        <v>200</v>
      </c>
      <c r="E30" s="23">
        <v>1</v>
      </c>
      <c r="F30" s="23">
        <v>60</v>
      </c>
      <c r="G30" s="23">
        <f>D30*E30*F30</f>
        <v>12000</v>
      </c>
      <c r="H30" s="8"/>
      <c r="I30" s="3"/>
    </row>
    <row r="31" spans="1:9" s="1" customFormat="1" ht="28.5">
      <c r="A31" s="10" t="s">
        <v>35</v>
      </c>
      <c r="B31" s="10"/>
      <c r="C31" s="8" t="s">
        <v>59</v>
      </c>
      <c r="D31" s="23">
        <v>1860</v>
      </c>
      <c r="E31" s="23">
        <v>1</v>
      </c>
      <c r="F31" s="23">
        <v>2</v>
      </c>
      <c r="G31" s="23">
        <f>+D31*E31*F31</f>
        <v>3720</v>
      </c>
      <c r="H31" s="8" t="s">
        <v>58</v>
      </c>
      <c r="I31" s="3"/>
    </row>
    <row r="32" spans="1:9" s="1" customFormat="1">
      <c r="A32" s="9" t="s">
        <v>34</v>
      </c>
      <c r="B32" s="9"/>
      <c r="C32" s="8"/>
      <c r="D32" s="45">
        <v>500</v>
      </c>
      <c r="E32" s="23">
        <v>1</v>
      </c>
      <c r="F32" s="23">
        <v>55</v>
      </c>
      <c r="G32" s="23">
        <f>+D32*E32*F32</f>
        <v>27500</v>
      </c>
      <c r="H32" s="8" t="s">
        <v>36</v>
      </c>
      <c r="I32" s="3"/>
    </row>
    <row r="33" spans="1:9" s="1" customFormat="1">
      <c r="A33" s="16" t="s">
        <v>17</v>
      </c>
      <c r="B33" s="16"/>
      <c r="C33" s="13"/>
      <c r="D33" s="22"/>
      <c r="E33" s="22"/>
      <c r="F33" s="22"/>
      <c r="G33" s="22"/>
      <c r="H33" s="11"/>
      <c r="I33" s="3"/>
    </row>
    <row r="34" spans="1:9" s="1" customFormat="1" ht="28.5">
      <c r="A34" s="10" t="s">
        <v>18</v>
      </c>
      <c r="B34" s="10"/>
      <c r="C34" s="51" t="s">
        <v>191</v>
      </c>
      <c r="D34" s="23">
        <v>5000</v>
      </c>
      <c r="E34" s="23">
        <v>1</v>
      </c>
      <c r="F34" s="23">
        <v>1</v>
      </c>
      <c r="G34" s="23">
        <f>D34*E34*F34</f>
        <v>5000</v>
      </c>
      <c r="H34" s="8"/>
      <c r="I34" s="3"/>
    </row>
    <row r="35" spans="1:9" s="1" customFormat="1">
      <c r="A35" s="31" t="s">
        <v>19</v>
      </c>
      <c r="B35" s="16"/>
      <c r="C35" s="13"/>
      <c r="D35" s="22"/>
      <c r="E35" s="22"/>
      <c r="F35" s="22"/>
      <c r="G35" s="22"/>
      <c r="H35" s="11"/>
      <c r="I35" s="3"/>
    </row>
    <row r="36" spans="1:9" s="6" customFormat="1" ht="28.5">
      <c r="A36" s="42" t="s">
        <v>132</v>
      </c>
      <c r="B36" s="18"/>
      <c r="C36" s="19"/>
      <c r="D36" s="64">
        <v>5000</v>
      </c>
      <c r="E36" s="25">
        <v>1</v>
      </c>
      <c r="F36" s="25">
        <v>1</v>
      </c>
      <c r="G36" s="25">
        <f>D36*E36*F36</f>
        <v>5000</v>
      </c>
      <c r="H36" s="38" t="s">
        <v>168</v>
      </c>
      <c r="I36" s="26"/>
    </row>
    <row r="37" spans="1:9" s="6" customFormat="1">
      <c r="A37" s="42" t="s">
        <v>55</v>
      </c>
      <c r="B37" s="18"/>
      <c r="C37" s="19"/>
      <c r="D37" s="64">
        <v>4000</v>
      </c>
      <c r="E37" s="25">
        <v>1</v>
      </c>
      <c r="F37" s="25">
        <v>1</v>
      </c>
      <c r="G37" s="25">
        <f>D37*E37*F37</f>
        <v>4000</v>
      </c>
      <c r="H37" s="38" t="s">
        <v>39</v>
      </c>
      <c r="I37" s="26"/>
    </row>
    <row r="38" spans="1:9" s="6" customFormat="1">
      <c r="A38" s="35" t="s">
        <v>38</v>
      </c>
      <c r="B38" s="35"/>
      <c r="C38" s="38"/>
      <c r="D38" s="29">
        <v>1000</v>
      </c>
      <c r="E38" s="25">
        <v>1</v>
      </c>
      <c r="F38" s="25">
        <v>1</v>
      </c>
      <c r="G38" s="25">
        <f>D38*E38*F38</f>
        <v>1000</v>
      </c>
      <c r="H38" s="38" t="s">
        <v>39</v>
      </c>
      <c r="I38" s="50"/>
    </row>
    <row r="39" spans="1:9" s="68" customFormat="1">
      <c r="A39" s="81" t="s">
        <v>273</v>
      </c>
      <c r="B39" s="82"/>
      <c r="C39" s="82"/>
      <c r="D39" s="82"/>
      <c r="E39" s="82"/>
      <c r="F39" s="82"/>
      <c r="G39" s="67">
        <f>SUM(G5:G38)</f>
        <v>162820</v>
      </c>
    </row>
    <row r="40" spans="1:9" s="68" customFormat="1">
      <c r="A40" s="74" t="s">
        <v>274</v>
      </c>
      <c r="B40" s="75"/>
      <c r="C40" s="75"/>
      <c r="D40" s="75"/>
      <c r="E40" s="75"/>
      <c r="F40" s="75"/>
      <c r="G40" s="69">
        <f>G39*0.1</f>
        <v>16282</v>
      </c>
    </row>
    <row r="41" spans="1:9" s="68" customFormat="1" ht="15">
      <c r="A41" s="76" t="s">
        <v>275</v>
      </c>
      <c r="B41" s="77"/>
      <c r="C41" s="77"/>
      <c r="D41" s="77"/>
      <c r="E41" s="77"/>
      <c r="F41" s="77"/>
      <c r="G41" s="70">
        <f>SUM(G39:G40)</f>
        <v>179102</v>
      </c>
      <c r="H41" s="66"/>
    </row>
  </sheetData>
  <mergeCells count="10">
    <mergeCell ref="A39:F39"/>
    <mergeCell ref="A40:F40"/>
    <mergeCell ref="A41:F41"/>
    <mergeCell ref="A27:B27"/>
    <mergeCell ref="A1:C1"/>
    <mergeCell ref="B2:E2"/>
    <mergeCell ref="A7:B7"/>
    <mergeCell ref="A13:A14"/>
    <mergeCell ref="B10:B12"/>
    <mergeCell ref="A9:A12"/>
  </mergeCells>
  <phoneticPr fontId="2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总览</vt:lpstr>
      <vt:lpstr>南线-杭州</vt:lpstr>
      <vt:lpstr>南线-上海</vt:lpstr>
      <vt:lpstr>南线-武汉</vt:lpstr>
      <vt:lpstr>南线-广州</vt:lpstr>
      <vt:lpstr>南线-南京</vt:lpstr>
      <vt:lpstr>北线-大连</vt:lpstr>
      <vt:lpstr>北线-北京</vt:lpstr>
      <vt:lpstr>北线-成都</vt:lpstr>
      <vt:lpstr>北线-烟台</vt:lpstr>
      <vt:lpstr>北线-郑州</vt:lpstr>
      <vt:lpstr>'北线-北京'!Print_Area</vt:lpstr>
      <vt:lpstr>'北线-成都'!Print_Area</vt:lpstr>
      <vt:lpstr>'北线-大连'!Print_Area</vt:lpstr>
      <vt:lpstr>'北线-烟台'!Print_Area</vt:lpstr>
      <vt:lpstr>'北线-郑州'!Print_Area</vt:lpstr>
      <vt:lpstr>'南线-广州'!Print_Area</vt:lpstr>
      <vt:lpstr>'南线-杭州'!Print_Area</vt:lpstr>
      <vt:lpstr>'南线-南京'!Print_Area</vt:lpstr>
      <vt:lpstr>'南线-上海'!Print_Area</vt:lpstr>
      <vt:lpstr>'南线-武汉'!Print_Area</vt:lpstr>
      <vt:lpstr>'北线-北京'!Print_Titles</vt:lpstr>
      <vt:lpstr>'北线-成都'!Print_Titles</vt:lpstr>
      <vt:lpstr>'北线-大连'!Print_Titles</vt:lpstr>
      <vt:lpstr>'北线-烟台'!Print_Titles</vt:lpstr>
      <vt:lpstr>'北线-郑州'!Print_Titles</vt:lpstr>
      <vt:lpstr>'南线-广州'!Print_Titles</vt:lpstr>
      <vt:lpstr>'南线-杭州'!Print_Titles</vt:lpstr>
      <vt:lpstr>'南线-南京'!Print_Titles</vt:lpstr>
      <vt:lpstr>'南线-上海'!Print_Titles</vt:lpstr>
      <vt:lpstr>'南线-武汉'!Print_Titles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Sky123.Org</cp:lastModifiedBy>
  <cp:revision/>
  <cp:lastPrinted>2014-06-18T06:24:07Z</cp:lastPrinted>
  <dcterms:created xsi:type="dcterms:W3CDTF">1996-12-17T01:32:42Z</dcterms:created>
  <dcterms:modified xsi:type="dcterms:W3CDTF">2017-11-15T10:25:59Z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