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 concurrentCalc="0"/>
</workbook>
</file>

<file path=xl/sharedStrings.xml><?xml version="1.0" encoding="utf-8"?>
<sst xmlns="http://schemas.openxmlformats.org/spreadsheetml/2006/main" count="98">
  <si>
    <t>【借款报销单】</t>
  </si>
  <si>
    <t>团号： KMJB-171112-ANS291</t>
  </si>
  <si>
    <t>会议日期：2017年11月12日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</si>
  <si>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</si>
  <si>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</si>
  <si>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</si>
  <si>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</si>
  <si>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</si>
  <si>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</si>
  <si>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</si>
  <si>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</si>
  <si>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</si>
  <si>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</si>
  <si>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</si>
  <si>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</si>
  <si>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</si>
  <si>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广东打车费</t>
  </si>
  <si>
    <t>可用项目：租车费、大交通、过路费、过桥费。
加油费（仅试驾活动可用，且只可使用活动当时当地的加油票）</t>
  </si>
  <si>
    <t>天津打车费</t>
  </si>
  <si>
    <t>上海打车费</t>
  </si>
  <si>
    <t>武汉打车费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</si>
  <si>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</si>
  <si>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</si>
  <si>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</si>
  <si>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</si>
  <si>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</si>
  <si>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</si>
  <si>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</si>
  <si>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</si>
  <si>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</si>
  <si>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</si>
  <si>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</si>
  <si>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</si>
  <si>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</si>
  <si>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</si>
  <si>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</si>
  <si>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</si>
  <si>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</si>
  <si>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</si>
  <si>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</si>
  <si>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</si>
  <si>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</si>
  <si>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</si>
  <si>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</si>
  <si>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</si>
  <si>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</si>
  <si>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</si>
  <si>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</si>
  <si>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</si>
  <si>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</si>
  <si>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</si>
  <si>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</si>
  <si>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</si>
  <si>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</si>
  <si>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</si>
  <si>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</si>
  <si>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</si>
  <si>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</si>
  <si>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</si>
  <si>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</si>
  <si>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</si>
  <si>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</si>
  <si>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</si>
  <si>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</si>
  <si>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</si>
  <si>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</si>
  <si>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</si>
  <si>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报销日期:</t>
  </si>
  <si>
    <t>团号:</t>
  </si>
  <si>
    <t>KMJB-171112-ANS291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</si>
  <si>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</si>
  <si>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</si>
  <si>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</si>
  <si>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</si>
  <si>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</si>
  <si>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</si>
  <si>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</si>
  <si>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</si>
  <si>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</si>
  <si>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</si>
  <si>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11月8日：公司-安斯泰来</t>
  </si>
  <si>
    <t>11月11日：公司-安斯泰来</t>
  </si>
  <si>
    <t>11月11日：东坝-雁栖湖</t>
  </si>
  <si>
    <t>11月12日：东坝-雁栖湖</t>
  </si>
  <si>
    <t>过路费</t>
  </si>
  <si>
    <t>住宿费</t>
  </si>
  <si>
    <t>餐费</t>
  </si>
  <si>
    <t>11月11日-12日</t>
  </si>
  <si>
    <t>鲜花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</si>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</sst>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22" borderId="20" applyNumberFormat="0" applyAlignment="0" applyProtection="0">
      <alignment vertical="center"/>
    </xf>
    <xf numFmtId="0" fontId="24" fillId="22" borderId="16" applyNumberFormat="0" applyAlignment="0" applyProtection="0">
      <alignment vertical="center"/>
    </xf>
    <xf numFmtId="0" fontId="26" fillId="26" borderId="22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4" sqref="H4:I5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503</v>
      </c>
      <c r="G8" s="65">
        <v>0</v>
      </c>
      <c r="H8" s="65">
        <f t="shared" ref="H8:H45" si="0">F8+G8</f>
        <v>503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1600</v>
      </c>
      <c r="G9" s="65">
        <v>0</v>
      </c>
      <c r="H9" s="65">
        <f t="shared" si="0"/>
        <v>1600</v>
      </c>
      <c r="I9" s="86" t="s">
        <v>18</v>
      </c>
      <c r="J9" s="88"/>
    </row>
    <row r="10" customHeight="1" spans="1:10">
      <c r="A10" s="63"/>
      <c r="B10" s="64"/>
      <c r="C10" s="65"/>
      <c r="D10" s="66"/>
      <c r="E10" s="65"/>
      <c r="F10" s="65">
        <v>156.72</v>
      </c>
      <c r="G10" s="65">
        <v>0</v>
      </c>
      <c r="H10" s="65">
        <f t="shared" si="0"/>
        <v>156.72</v>
      </c>
      <c r="I10" s="86" t="s">
        <v>19</v>
      </c>
      <c r="J10" s="88"/>
    </row>
    <row r="11" customHeight="1" spans="1:10">
      <c r="A11" s="63"/>
      <c r="B11" s="64"/>
      <c r="C11" s="65"/>
      <c r="D11" s="66"/>
      <c r="E11" s="65"/>
      <c r="F11" s="65">
        <v>210.27</v>
      </c>
      <c r="G11" s="65">
        <v>0</v>
      </c>
      <c r="H11" s="65">
        <f t="shared" si="0"/>
        <v>210.27</v>
      </c>
      <c r="I11" s="86" t="s">
        <v>20</v>
      </c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21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2469.99</v>
      </c>
      <c r="G13" s="69">
        <f t="shared" ref="G13:H13" si="1">SUM(G8:G12)</f>
        <v>0</v>
      </c>
      <c r="H13" s="69">
        <f t="shared" si="1"/>
        <v>2469.99</v>
      </c>
      <c r="I13" s="89"/>
      <c r="J13" s="90"/>
    </row>
    <row r="14" customHeight="1" spans="1:10">
      <c r="A14" s="70">
        <v>2</v>
      </c>
      <c r="B14" s="71" t="s">
        <v>22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23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24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25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26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27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28</v>
      </c>
      <c r="C22" s="65">
        <v>10000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29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30</v>
      </c>
      <c r="C24" s="69">
        <f>SUM(C22)</f>
        <v>10000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31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35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36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37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38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39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40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41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42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43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44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45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46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47</v>
      </c>
      <c r="C53" s="69">
        <f>SUM(C52,C44,C40,C37,C32,C27,C24,C21,C16,C13)</f>
        <v>10000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2469.99</v>
      </c>
      <c r="G53" s="69">
        <f t="shared" si="22"/>
        <v>0</v>
      </c>
      <c r="H53" s="69">
        <f t="shared" si="22"/>
        <v>2469.99</v>
      </c>
      <c r="I53" s="89"/>
      <c r="J53" s="97"/>
    </row>
    <row r="57" customHeight="1" spans="1:9">
      <c r="A57" s="77" t="s">
        <v>48</v>
      </c>
      <c r="B57" s="78"/>
      <c r="C57" s="79" t="s">
        <v>49</v>
      </c>
      <c r="D57" s="79"/>
      <c r="E57" s="79" t="s">
        <v>50</v>
      </c>
      <c r="F57" s="79"/>
      <c r="G57" s="79" t="s">
        <v>51</v>
      </c>
      <c r="H57" s="79"/>
      <c r="I57" s="98" t="s">
        <v>52</v>
      </c>
    </row>
    <row r="58" customHeight="1" spans="1:9">
      <c r="A58" s="80">
        <f>E53</f>
        <v>0</v>
      </c>
      <c r="B58" s="81"/>
      <c r="C58" s="81">
        <f>H53</f>
        <v>2469.99</v>
      </c>
      <c r="D58" s="81"/>
      <c r="E58" s="81">
        <f>F53</f>
        <v>2469.99</v>
      </c>
      <c r="F58" s="81"/>
      <c r="G58" s="81">
        <f>G53</f>
        <v>0</v>
      </c>
      <c r="H58" s="81"/>
      <c r="I58" s="99">
        <f>A58-C58</f>
        <v>-2469.99</v>
      </c>
    </row>
    <row r="60" customHeight="1" spans="1:9">
      <c r="A60" s="82" t="s">
        <v>53</v>
      </c>
      <c r="B60" s="83"/>
      <c r="C60" s="84" t="s">
        <v>54</v>
      </c>
      <c r="D60" s="82"/>
      <c r="E60" s="82" t="s">
        <v>55</v>
      </c>
      <c r="F60" s="82"/>
      <c r="G60" s="82" t="s">
        <v>56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opLeftCell="A7" workbookViewId="0">
      <selection activeCell="L19" sqref="L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7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8"/>
    </row>
    <row r="7" ht="20.1" customHeight="1" spans="2:11">
      <c r="B7" s="8"/>
      <c r="C7" s="9"/>
      <c r="D7" s="10" t="s">
        <v>66</v>
      </c>
      <c r="E7" s="10"/>
      <c r="F7" s="12">
        <v>43051</v>
      </c>
      <c r="G7" s="11"/>
      <c r="H7" s="10" t="s">
        <v>67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68</v>
      </c>
      <c r="I8" s="40"/>
      <c r="J8" s="16" t="s">
        <v>69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70</v>
      </c>
      <c r="E10" s="20" t="s">
        <v>71</v>
      </c>
      <c r="F10" s="21"/>
      <c r="G10" s="22" t="s">
        <v>72</v>
      </c>
      <c r="H10" s="21" t="s">
        <v>73</v>
      </c>
      <c r="I10" s="20" t="s">
        <v>74</v>
      </c>
      <c r="J10" s="21"/>
      <c r="K10" s="22" t="s">
        <v>75</v>
      </c>
    </row>
    <row r="11" ht="20.1" customHeight="1" spans="2:11">
      <c r="B11" s="23">
        <v>1</v>
      </c>
      <c r="C11" s="24"/>
      <c r="D11" s="25" t="s">
        <v>76</v>
      </c>
      <c r="E11" s="23" t="s">
        <v>77</v>
      </c>
      <c r="F11" s="24"/>
      <c r="G11" s="26">
        <v>0</v>
      </c>
      <c r="H11" s="26"/>
      <c r="I11" s="42"/>
      <c r="J11" s="43"/>
      <c r="K11" s="44" t="s">
        <v>78</v>
      </c>
    </row>
    <row r="12" ht="20.1" customHeight="1" spans="2:11">
      <c r="B12" s="23">
        <v>2</v>
      </c>
      <c r="C12" s="24"/>
      <c r="D12" s="27"/>
      <c r="E12" s="28" t="s">
        <v>79</v>
      </c>
      <c r="F12" s="28"/>
      <c r="G12" s="26">
        <v>18</v>
      </c>
      <c r="H12" s="26"/>
      <c r="I12" s="42"/>
      <c r="J12" s="43"/>
      <c r="K12" s="44" t="s">
        <v>80</v>
      </c>
    </row>
    <row r="13" ht="20.1" customHeight="1" spans="2:11">
      <c r="B13" s="23">
        <v>3</v>
      </c>
      <c r="C13" s="24"/>
      <c r="D13" s="27"/>
      <c r="E13" s="28" t="s">
        <v>79</v>
      </c>
      <c r="F13" s="28"/>
      <c r="G13" s="26">
        <v>217</v>
      </c>
      <c r="H13" s="26"/>
      <c r="I13" s="42"/>
      <c r="J13" s="43"/>
      <c r="K13" s="44" t="s">
        <v>81</v>
      </c>
    </row>
    <row r="14" ht="20.1" customHeight="1" spans="2:11">
      <c r="B14" s="23">
        <v>4</v>
      </c>
      <c r="C14" s="24"/>
      <c r="D14" s="27"/>
      <c r="E14" s="28" t="s">
        <v>79</v>
      </c>
      <c r="F14" s="28"/>
      <c r="G14" s="26">
        <v>214</v>
      </c>
      <c r="H14" s="26"/>
      <c r="I14" s="42"/>
      <c r="J14" s="43"/>
      <c r="K14" s="44" t="s">
        <v>82</v>
      </c>
    </row>
    <row r="15" ht="20.1" customHeight="1" spans="2:11">
      <c r="B15" s="23">
        <v>5</v>
      </c>
      <c r="C15" s="24"/>
      <c r="D15" s="27"/>
      <c r="E15" s="28" t="s">
        <v>79</v>
      </c>
      <c r="F15" s="28"/>
      <c r="G15" s="26">
        <v>213</v>
      </c>
      <c r="H15" s="26"/>
      <c r="I15" s="42"/>
      <c r="J15" s="43"/>
      <c r="K15" s="44" t="s">
        <v>83</v>
      </c>
    </row>
    <row r="16" ht="20.1" customHeight="1" spans="2:11">
      <c r="B16" s="23">
        <v>6</v>
      </c>
      <c r="C16" s="24"/>
      <c r="D16" s="27"/>
      <c r="E16" s="28" t="s">
        <v>79</v>
      </c>
      <c r="F16" s="28"/>
      <c r="G16" s="26">
        <v>60</v>
      </c>
      <c r="H16" s="26"/>
      <c r="I16" s="42"/>
      <c r="J16" s="43"/>
      <c r="K16" s="44" t="s">
        <v>84</v>
      </c>
    </row>
    <row r="17" ht="20.1" customHeight="1" spans="2:11">
      <c r="B17" s="23">
        <v>7</v>
      </c>
      <c r="C17" s="24"/>
      <c r="D17" s="27"/>
      <c r="E17" s="23" t="s">
        <v>85</v>
      </c>
      <c r="F17" s="24"/>
      <c r="G17" s="26">
        <v>0</v>
      </c>
      <c r="H17" s="26"/>
      <c r="I17" s="42"/>
      <c r="J17" s="43"/>
      <c r="K17" s="44" t="s">
        <v>78</v>
      </c>
    </row>
    <row r="18" ht="20.1" customHeight="1" spans="2:11">
      <c r="B18" s="23">
        <v>8</v>
      </c>
      <c r="C18" s="24"/>
      <c r="D18" s="27"/>
      <c r="E18" s="23" t="s">
        <v>86</v>
      </c>
      <c r="F18" s="24"/>
      <c r="G18" s="26">
        <v>160</v>
      </c>
      <c r="H18" s="26"/>
      <c r="I18" s="42"/>
      <c r="J18" s="43"/>
      <c r="K18" s="44" t="s">
        <v>87</v>
      </c>
    </row>
    <row r="19" ht="20.1" customHeight="1" spans="2:11">
      <c r="B19" s="23">
        <v>9</v>
      </c>
      <c r="C19" s="24"/>
      <c r="D19" s="25" t="s">
        <v>45</v>
      </c>
      <c r="E19" s="28" t="s">
        <v>88</v>
      </c>
      <c r="F19" s="28"/>
      <c r="G19" s="26">
        <v>300</v>
      </c>
      <c r="H19" s="26"/>
      <c r="I19" s="42"/>
      <c r="J19" s="43"/>
      <c r="K19" s="44"/>
    </row>
    <row r="20" ht="20.1" customHeight="1" spans="2:11">
      <c r="B20" s="23">
        <v>10</v>
      </c>
      <c r="C20" s="24"/>
      <c r="D20" s="27"/>
      <c r="E20" s="28"/>
      <c r="F20" s="28"/>
      <c r="G20" s="26">
        <v>0</v>
      </c>
      <c r="H20" s="26"/>
      <c r="I20" s="42"/>
      <c r="J20" s="43"/>
      <c r="K20" s="44"/>
    </row>
    <row r="21" ht="20.1" customHeight="1" spans="2:11">
      <c r="B21" s="23">
        <v>11</v>
      </c>
      <c r="C21" s="24"/>
      <c r="D21" s="29"/>
      <c r="E21" s="28"/>
      <c r="F21" s="28"/>
      <c r="G21" s="26">
        <v>0</v>
      </c>
      <c r="H21" s="26"/>
      <c r="I21" s="42"/>
      <c r="J21" s="43"/>
      <c r="K21" s="44"/>
    </row>
    <row r="22" ht="20.1" customHeight="1" spans="2:11">
      <c r="B22" s="20" t="s">
        <v>47</v>
      </c>
      <c r="C22" s="30"/>
      <c r="D22" s="30"/>
      <c r="E22" s="30"/>
      <c r="F22" s="21"/>
      <c r="G22" s="31">
        <f>SUM(G11:G21)</f>
        <v>1182</v>
      </c>
      <c r="H22" s="31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48"/>
      <c r="K23" s="17"/>
    </row>
    <row r="24" ht="20.1" customHeight="1" spans="2:11">
      <c r="B24" s="22" t="s">
        <v>73</v>
      </c>
      <c r="C24" s="22"/>
      <c r="D24" s="22"/>
      <c r="E24" s="22"/>
      <c r="F24" s="22"/>
      <c r="G24" s="22" t="s">
        <v>89</v>
      </c>
      <c r="H24" s="22"/>
      <c r="I24" s="22"/>
      <c r="J24" s="22"/>
      <c r="K24" s="22" t="s">
        <v>90</v>
      </c>
    </row>
    <row r="25" ht="20.1" customHeight="1" spans="2:11">
      <c r="B25" s="32">
        <f>H22</f>
        <v>0</v>
      </c>
      <c r="C25" s="32"/>
      <c r="D25" s="32"/>
      <c r="E25" s="32"/>
      <c r="F25" s="32"/>
      <c r="G25" s="32">
        <f>I22</f>
        <v>0</v>
      </c>
      <c r="H25" s="32"/>
      <c r="I25" s="32"/>
      <c r="J25" s="32"/>
      <c r="K25" s="49">
        <f>SUM(B25:J25)</f>
        <v>0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91</v>
      </c>
      <c r="C27" s="17"/>
      <c r="D27" s="17"/>
      <c r="E27" s="17"/>
      <c r="F27" s="17" t="s">
        <v>54</v>
      </c>
      <c r="G27" s="17" t="s">
        <v>92</v>
      </c>
      <c r="H27" s="17"/>
      <c r="I27" s="17"/>
      <c r="J27" s="17" t="s">
        <v>56</v>
      </c>
      <c r="K27" s="17"/>
    </row>
    <row r="30" ht="18.75" spans="1:11">
      <c r="A30" s="2" t="s">
        <v>93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58</v>
      </c>
      <c r="E32" s="6"/>
      <c r="F32" s="7" t="str">
        <f>F5</f>
        <v>马丽娜</v>
      </c>
      <c r="G32" s="7"/>
      <c r="H32" s="6" t="s">
        <v>60</v>
      </c>
      <c r="I32" s="5"/>
      <c r="J32" s="7" t="str">
        <f>J5</f>
        <v>业务助理</v>
      </c>
      <c r="K32" s="37"/>
    </row>
    <row r="33" ht="20.1" customHeight="1" spans="2:11">
      <c r="B33" s="8"/>
      <c r="C33" s="9"/>
      <c r="D33" s="10" t="s">
        <v>62</v>
      </c>
      <c r="E33" s="10"/>
      <c r="F33" s="11" t="str">
        <f>F6</f>
        <v>北京</v>
      </c>
      <c r="G33" s="11"/>
      <c r="H33" s="10" t="s">
        <v>64</v>
      </c>
      <c r="I33" s="9"/>
      <c r="J33" s="11" t="str">
        <f>J6</f>
        <v>会将2部B组</v>
      </c>
      <c r="K33" s="38"/>
    </row>
    <row r="34" ht="20.1" customHeight="1" spans="2:11">
      <c r="B34" s="8"/>
      <c r="C34" s="9"/>
      <c r="D34" s="10" t="s">
        <v>66</v>
      </c>
      <c r="E34" s="10"/>
      <c r="F34" s="11">
        <f>F7</f>
        <v>43051</v>
      </c>
      <c r="G34" s="11"/>
      <c r="H34" s="10" t="s">
        <v>67</v>
      </c>
      <c r="I34" s="39"/>
      <c r="J34" s="11">
        <f>J7</f>
        <v>0</v>
      </c>
      <c r="K34" s="38"/>
    </row>
    <row r="35" ht="20.1" customHeight="1" spans="2:11">
      <c r="B35" s="13"/>
      <c r="C35" s="14"/>
      <c r="D35" s="15"/>
      <c r="E35" s="15"/>
      <c r="F35" s="16"/>
      <c r="G35" s="16"/>
      <c r="H35" s="15" t="s">
        <v>68</v>
      </c>
      <c r="I35" s="40"/>
      <c r="J35" s="16" t="str">
        <f>J8</f>
        <v>KMJB-171112-ANS291</v>
      </c>
      <c r="K35" s="41"/>
    </row>
    <row r="36" ht="20.1" customHeight="1"/>
    <row r="37" ht="20.1" customHeight="1" spans="2:11">
      <c r="B37" s="28"/>
      <c r="C37" s="28"/>
      <c r="D37" s="33" t="s">
        <v>94</v>
      </c>
      <c r="E37" s="28" t="s">
        <v>95</v>
      </c>
      <c r="F37" s="28"/>
      <c r="G37" s="26" t="s">
        <v>96</v>
      </c>
      <c r="H37" s="26" t="s">
        <v>97</v>
      </c>
      <c r="I37" s="26" t="s">
        <v>47</v>
      </c>
      <c r="J37" s="26"/>
      <c r="K37" s="50" t="s">
        <v>75</v>
      </c>
    </row>
    <row r="38" ht="20.1" customHeight="1" spans="2:11">
      <c r="B38" s="28">
        <v>1</v>
      </c>
      <c r="C38" s="28"/>
      <c r="D38" s="34"/>
      <c r="E38" s="35">
        <v>43000</v>
      </c>
      <c r="F38" s="28"/>
      <c r="G38" s="26">
        <v>100</v>
      </c>
      <c r="H38" s="26">
        <v>1</v>
      </c>
      <c r="I38" s="42">
        <f>G38*H38</f>
        <v>100</v>
      </c>
      <c r="J38" s="43"/>
      <c r="K38" s="51"/>
    </row>
    <row r="39" ht="20.1" customHeight="1" spans="2:11">
      <c r="B39" s="28">
        <v>2</v>
      </c>
      <c r="C39" s="28"/>
      <c r="D39" s="34"/>
      <c r="E39" s="35">
        <v>43001</v>
      </c>
      <c r="F39" s="28"/>
      <c r="G39" s="26">
        <v>200</v>
      </c>
      <c r="H39" s="26">
        <v>1</v>
      </c>
      <c r="I39" s="42">
        <f t="shared" ref="I39:I40" si="0">G39*H39</f>
        <v>200</v>
      </c>
      <c r="J39" s="43"/>
      <c r="K39" s="51"/>
    </row>
    <row r="40" ht="20.1" customHeight="1" spans="2:11">
      <c r="B40" s="28">
        <v>3</v>
      </c>
      <c r="C40" s="28"/>
      <c r="D40" s="34"/>
      <c r="E40" s="28"/>
      <c r="F40" s="28"/>
      <c r="G40" s="26">
        <v>0</v>
      </c>
      <c r="H40" s="26">
        <v>0</v>
      </c>
      <c r="I40" s="42">
        <f t="shared" si="0"/>
        <v>0</v>
      </c>
      <c r="J40" s="43"/>
      <c r="K40" s="51"/>
    </row>
    <row r="41" ht="20.1" customHeight="1" spans="2:11">
      <c r="B41" s="20" t="s">
        <v>47</v>
      </c>
      <c r="C41" s="30"/>
      <c r="D41" s="30"/>
      <c r="E41" s="30"/>
      <c r="F41" s="21"/>
      <c r="G41" s="31"/>
      <c r="H41" s="31">
        <f>SUM(H23:H40)</f>
        <v>2</v>
      </c>
      <c r="I41" s="45">
        <f>SUM(I38:J40)</f>
        <v>300</v>
      </c>
      <c r="J41" s="46"/>
      <c r="K41" s="47"/>
    </row>
    <row r="42" ht="20.1" customHeight="1" spans="2:11">
      <c r="B42" s="17" t="s">
        <v>91</v>
      </c>
      <c r="C42" s="17"/>
      <c r="D42" s="17"/>
      <c r="E42" s="17"/>
      <c r="F42" s="17" t="s">
        <v>54</v>
      </c>
      <c r="G42" s="17" t="s">
        <v>92</v>
      </c>
      <c r="H42" s="17"/>
      <c r="I42" s="17"/>
      <c r="J42" s="17" t="s">
        <v>56</v>
      </c>
      <c r="K42" s="17"/>
    </row>
  </sheetData>
  <mergeCells count="7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8"/>
    <mergeCell ref="D19:D21"/>
  </mergeCells>
  <pageMargins left="0.699305555555556" right="0.699305555555556" top="0.75" bottom="0.75" header="0.3" footer="0.3"/>
  <pageSetup paperSize="9" scale="90" fitToWidth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2017-12-07T05:43:30Z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