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BFF5AE91-0AE0-48D0-84D1-BDDF36CA5971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报价单-宁波万豪酒店" sheetId="10" r:id="rId1"/>
  </sheets>
  <definedNames>
    <definedName name="_xlnm.Print_Area" localSheetId="0">'报价单-宁波万豪酒店'!$A$2:$R$105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6" i="10" l="1"/>
  <c r="J79" i="10"/>
  <c r="J40" i="10"/>
  <c r="J39" i="10"/>
  <c r="J33" i="10"/>
  <c r="J26" i="10"/>
  <c r="J38" i="10"/>
  <c r="N22" i="10"/>
  <c r="N23" i="10"/>
  <c r="N24" i="10"/>
  <c r="N26" i="10"/>
  <c r="L95" i="10"/>
  <c r="J23" i="10"/>
  <c r="J24" i="10"/>
  <c r="H95" i="10"/>
  <c r="P95" i="10"/>
  <c r="N30" i="10"/>
  <c r="N31" i="10"/>
  <c r="N33" i="10"/>
  <c r="L96" i="10"/>
  <c r="J30" i="10"/>
  <c r="J31" i="10"/>
  <c r="H96" i="10"/>
  <c r="P96" i="10"/>
  <c r="N37" i="10"/>
  <c r="N38" i="10"/>
  <c r="N39" i="10"/>
  <c r="L97" i="10"/>
  <c r="J37" i="10"/>
  <c r="H97" i="10"/>
  <c r="P97" i="10"/>
  <c r="N45" i="10"/>
  <c r="N46" i="10"/>
  <c r="N47" i="10"/>
  <c r="N48" i="10"/>
  <c r="L98" i="10"/>
  <c r="J45" i="10"/>
  <c r="J46" i="10"/>
  <c r="J48" i="10"/>
  <c r="H98" i="10"/>
  <c r="P98" i="10"/>
  <c r="N52" i="10"/>
  <c r="N53" i="10"/>
  <c r="N54" i="10"/>
  <c r="N56" i="10"/>
  <c r="L99" i="10"/>
  <c r="J52" i="10"/>
  <c r="J53" i="10"/>
  <c r="J54" i="10"/>
  <c r="J56" i="10"/>
  <c r="H99" i="10"/>
  <c r="P99" i="10"/>
  <c r="N60" i="10"/>
  <c r="N63" i="10"/>
  <c r="L100" i="10"/>
  <c r="J60" i="10"/>
  <c r="J61" i="10"/>
  <c r="J62" i="10"/>
  <c r="J63" i="10"/>
  <c r="H100" i="10"/>
  <c r="P100" i="10"/>
  <c r="N67" i="10"/>
  <c r="N68" i="10"/>
  <c r="N69" i="10"/>
  <c r="N70" i="10"/>
  <c r="N71" i="10"/>
  <c r="L101" i="10"/>
  <c r="J67" i="10"/>
  <c r="J68" i="10"/>
  <c r="J69" i="10"/>
  <c r="J70" i="10"/>
  <c r="J71" i="10"/>
  <c r="H101" i="10"/>
  <c r="P101" i="10"/>
  <c r="N75" i="10"/>
  <c r="N76" i="10"/>
  <c r="N77" i="10"/>
  <c r="N78" i="10"/>
  <c r="N40" i="10"/>
  <c r="N17" i="10"/>
  <c r="N79" i="10"/>
  <c r="L102" i="10"/>
  <c r="J75" i="10"/>
  <c r="J78" i="10"/>
  <c r="J17" i="10"/>
  <c r="H102" i="10"/>
  <c r="P102" i="10"/>
  <c r="N80" i="10"/>
  <c r="L103" i="10"/>
  <c r="J87" i="10"/>
  <c r="J90" i="10"/>
  <c r="J91" i="10"/>
  <c r="H104" i="10"/>
  <c r="J80" i="10"/>
  <c r="H103" i="10"/>
  <c r="P103" i="10"/>
  <c r="N84" i="10"/>
  <c r="N85" i="10"/>
  <c r="N86" i="10"/>
  <c r="N87" i="10"/>
  <c r="N88" i="10"/>
  <c r="N89" i="10"/>
  <c r="N90" i="10"/>
  <c r="N91" i="10"/>
  <c r="L104" i="10"/>
  <c r="P104" i="10"/>
  <c r="P105" i="10"/>
  <c r="L105" i="10"/>
  <c r="N105" i="10"/>
  <c r="J95" i="10"/>
  <c r="J96" i="10"/>
  <c r="J97" i="10"/>
  <c r="J98" i="10"/>
  <c r="J99" i="10"/>
  <c r="J100" i="10"/>
  <c r="J101" i="10"/>
  <c r="J102" i="10"/>
  <c r="J103" i="10"/>
  <c r="J105" i="10"/>
  <c r="H105" i="10"/>
  <c r="N104" i="10"/>
  <c r="J104" i="10"/>
  <c r="N103" i="10"/>
  <c r="N102" i="10"/>
  <c r="N101" i="10"/>
  <c r="N100" i="10"/>
  <c r="N99" i="10"/>
  <c r="N98" i="10"/>
  <c r="N97" i="10"/>
  <c r="N96" i="10"/>
  <c r="N95" i="10"/>
  <c r="P84" i="10"/>
  <c r="P85" i="10"/>
  <c r="P86" i="10"/>
  <c r="P87" i="10"/>
  <c r="P88" i="10"/>
  <c r="P89" i="10"/>
  <c r="P90" i="10"/>
  <c r="P91" i="10"/>
  <c r="Q80" i="10"/>
  <c r="Q79" i="10"/>
  <c r="O79" i="10"/>
  <c r="P79" i="10"/>
  <c r="Q78" i="10"/>
  <c r="O78" i="10"/>
  <c r="P78" i="10"/>
  <c r="Q77" i="10"/>
  <c r="O77" i="10"/>
  <c r="P77" i="10"/>
  <c r="Q76" i="10"/>
  <c r="O76" i="10"/>
  <c r="P76" i="10"/>
  <c r="Q75" i="10"/>
  <c r="O75" i="10"/>
  <c r="P75" i="10"/>
  <c r="Q71" i="10"/>
  <c r="O71" i="10"/>
  <c r="P71" i="10"/>
  <c r="Q70" i="10"/>
  <c r="O70" i="10"/>
  <c r="P70" i="10"/>
  <c r="Q69" i="10"/>
  <c r="O69" i="10"/>
  <c r="P69" i="10"/>
  <c r="Q68" i="10"/>
  <c r="O68" i="10"/>
  <c r="P68" i="10"/>
  <c r="Q67" i="10"/>
  <c r="O67" i="10"/>
  <c r="P67" i="10"/>
  <c r="J64" i="10"/>
  <c r="Q63" i="10"/>
  <c r="O63" i="10"/>
  <c r="P63" i="10"/>
  <c r="Q62" i="10"/>
  <c r="O62" i="10"/>
  <c r="P62" i="10"/>
  <c r="Q61" i="10"/>
  <c r="O61" i="10"/>
  <c r="P61" i="10"/>
  <c r="Q60" i="10"/>
  <c r="O60" i="10"/>
  <c r="P60" i="10"/>
  <c r="Q56" i="10"/>
  <c r="O56" i="10"/>
  <c r="P56" i="10"/>
  <c r="Q54" i="10"/>
  <c r="O54" i="10"/>
  <c r="P54" i="10"/>
  <c r="Q53" i="10"/>
  <c r="O53" i="10"/>
  <c r="P53" i="10"/>
  <c r="Q52" i="10"/>
  <c r="O52" i="10"/>
  <c r="P52" i="10"/>
  <c r="Q48" i="10"/>
  <c r="O48" i="10"/>
  <c r="P48" i="10"/>
  <c r="Q47" i="10"/>
  <c r="O47" i="10"/>
  <c r="P47" i="10"/>
  <c r="Q46" i="10"/>
  <c r="O46" i="10"/>
  <c r="P46" i="10"/>
  <c r="Q45" i="10"/>
  <c r="O45" i="10"/>
  <c r="P45" i="10"/>
  <c r="Q40" i="10"/>
  <c r="O40" i="10"/>
  <c r="P40" i="10"/>
  <c r="Q39" i="10"/>
  <c r="O39" i="10"/>
  <c r="P39" i="10"/>
  <c r="Q38" i="10"/>
  <c r="O38" i="10"/>
  <c r="P38" i="10"/>
  <c r="Q37" i="10"/>
  <c r="O37" i="10"/>
  <c r="P37" i="10"/>
  <c r="Q33" i="10"/>
  <c r="O33" i="10"/>
  <c r="P33" i="10"/>
  <c r="Q31" i="10"/>
  <c r="O31" i="10"/>
  <c r="P31" i="10"/>
  <c r="Q30" i="10"/>
  <c r="O30" i="10"/>
  <c r="P30" i="10"/>
  <c r="Q26" i="10"/>
  <c r="O26" i="10"/>
  <c r="P26" i="10"/>
  <c r="Q25" i="10"/>
  <c r="O25" i="10"/>
  <c r="P25" i="10"/>
  <c r="Q24" i="10"/>
  <c r="O24" i="10"/>
  <c r="P24" i="10"/>
  <c r="Q23" i="10"/>
  <c r="O23" i="10"/>
  <c r="P23" i="10"/>
  <c r="Q22" i="10"/>
  <c r="O22" i="10"/>
  <c r="P22" i="10"/>
  <c r="Q17" i="10"/>
  <c r="O17" i="10"/>
  <c r="P17" i="10"/>
  <c r="Q16" i="10"/>
  <c r="O16" i="10"/>
  <c r="P16" i="10"/>
</calcChain>
</file>

<file path=xl/sharedStrings.xml><?xml version="1.0" encoding="utf-8"?>
<sst xmlns="http://schemas.openxmlformats.org/spreadsheetml/2006/main" count="354" uniqueCount="135">
  <si>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</si>
  <si>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</si>
  <si>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</si>
  <si>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</si>
  <si>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</si>
  <si>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</si>
  <si>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王凤雨 15210370021 wangfengyu@cct.cn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</si>
  <si>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</si>
  <si>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charset val="134"/>
      </rPr>
      <t>报价日期</t>
    </r>
    <r>
      <rPr>
        <b/>
        <sz val="10"/>
        <color indexed="8"/>
        <rFont val="Arial"/>
        <family val="2"/>
      </rPr>
      <t>:</t>
    </r>
  </si>
  <si>
    <t>2024.10.22</t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</si>
  <si>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</si>
  <si>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</si>
  <si>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t>2024.11.10</t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</si>
  <si>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</si>
  <si>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u/>
        <sz val="10"/>
        <color theme="10"/>
        <rFont val="微软雅黑"/>
        <charset val="134"/>
      </rPr>
      <t>李瑞婷，</t>
    </r>
    <r>
      <rPr>
        <u/>
        <sz val="10"/>
        <color theme="10"/>
        <rFont val="Verdana"/>
        <family val="2"/>
      </rPr>
      <t>17717376279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</si>
  <si>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</si>
  <si>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lruiting@werfen.com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</si>
  <si>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charset val="134"/>
      </rPr>
      <t>项目名称</t>
    </r>
    <r>
      <rPr>
        <b/>
        <sz val="10"/>
        <color indexed="8"/>
        <rFont val="Arial"/>
        <family val="2"/>
      </rPr>
      <t>:</t>
    </r>
  </si>
  <si>
    <t>10.31-11.1 宁波内部会议</t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</si>
  <si>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charset val="134"/>
      </rPr>
      <t>会议地点</t>
    </r>
    <r>
      <rPr>
        <b/>
        <sz val="10"/>
        <color indexed="8"/>
        <rFont val="Arial"/>
        <family val="2"/>
      </rPr>
      <t>:</t>
    </r>
  </si>
  <si>
    <t>宁波</t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</si>
  <si>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</si>
  <si>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2024.10.31-11.1</t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</si>
  <si>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</si>
  <si>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</si>
  <si>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</si>
  <si>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</si>
  <si>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</si>
  <si>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</si>
  <si>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</si>
  <si>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</si>
  <si>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（酒店部分）</t>
    </r>
  </si>
  <si>
    <r>
      <rPr>
        <b/>
        <sz val="12"/>
        <color indexed="9"/>
        <rFont val="宋体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</si>
  <si>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</si>
  <si>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</si>
  <si>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</si>
  <si>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</si>
  <si>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</si>
  <si>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</si>
  <si>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</si>
  <si>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</si>
  <si>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</si>
  <si>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</si>
  <si>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</si>
  <si>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</si>
  <si>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</si>
  <si>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</si>
  <si>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</si>
  <si>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</si>
  <si>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</si>
  <si>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</si>
  <si>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</si>
  <si>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</si>
  <si>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charset val="134"/>
      </rPr>
      <t>酒店名称及星级</t>
    </r>
  </si>
  <si>
    <t>宁波万豪酒店 五星 2008年开业</t>
  </si>
  <si>
    <r>
      <rPr>
        <sz val="10"/>
        <rFont val="Arial"/>
        <family val="2"/>
      </rPr>
      <t xml:space="preserve">Single </t>
    </r>
    <r>
      <rPr>
        <sz val="10"/>
        <rFont val="宋体"/>
        <charset val="134"/>
      </rPr>
      <t>单人间：含早</t>
    </r>
    <r>
      <rPr>
        <sz val="10"/>
        <rFont val="Arial"/>
        <family val="2"/>
      </rPr>
      <t xml:space="preserve">  </t>
    </r>
  </si>
  <si>
    <t>10.31-11.1 大床 含单早</t>
  </si>
  <si>
    <t>预估</t>
  </si>
  <si>
    <r>
      <rPr>
        <sz val="10"/>
        <rFont val="Arial"/>
        <family val="2"/>
      </rPr>
      <t xml:space="preserve">Single </t>
    </r>
    <r>
      <rPr>
        <sz val="10"/>
        <rFont val="宋体"/>
        <charset val="134"/>
      </rPr>
      <t>标准间：含早</t>
    </r>
    <r>
      <rPr>
        <sz val="10"/>
        <rFont val="Arial"/>
        <family val="2"/>
      </rPr>
      <t xml:space="preserve">  </t>
    </r>
  </si>
  <si>
    <t>8/1-3 标间 含双早</t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</si>
  <si>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</si>
  <si>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</si>
  <si>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</si>
  <si>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</si>
  <si>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</si>
  <si>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</si>
  <si>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</si>
  <si>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charset val="134"/>
      </rPr>
      <t>实际次数</t>
    </r>
  </si>
  <si>
    <t>用餐：</t>
  </si>
  <si>
    <t>11.1日中午 商务套餐</t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</si>
  <si>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</si>
  <si>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</si>
  <si>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</si>
  <si>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</si>
  <si>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</si>
  <si>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</si>
  <si>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charset val="134"/>
      </rPr>
      <t>茶歇：酒店单次茶歇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</si>
  <si>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</si>
  <si>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</si>
  <si>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</si>
  <si>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</si>
  <si>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charset val="134"/>
      </rPr>
      <t>数量</t>
    </r>
  </si>
  <si>
    <t>停车费、过路费等杂费</t>
  </si>
  <si>
    <r>
      <rPr>
        <sz val="9"/>
        <rFont val="Arial"/>
        <family val="2"/>
      </rPr>
      <t xml:space="preserve">OT Charge:
</t>
    </r>
    <r>
      <rPr>
        <sz val="9"/>
        <rFont val="宋体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</si>
  <si>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</si>
  <si>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</si>
  <si>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</si>
  <si>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rgb="FF000000"/>
        <rFont val="微软雅黑"/>
        <charset val="134"/>
      </rPr>
      <t>会议设施：</t>
    </r>
  </si>
  <si>
    <t>签到背板</t>
  </si>
  <si>
    <t>嘉宾证</t>
  </si>
  <si>
    <t>会议桌卡</t>
  </si>
  <si>
    <t>团建：</t>
  </si>
  <si>
    <t>门票</t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</si>
  <si>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charset val="134"/>
      </rPr>
      <t>保险：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charset val="134"/>
      </rPr>
      <t>意外保险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</si>
  <si>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</si>
  <si>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</si>
  <si>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</si>
  <si>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charset val="134"/>
      </rPr>
      <t>地陪：康辉工作人员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</si>
  <si>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charset val="134"/>
      </rPr>
      <t>住宿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</si>
  <si>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</si>
  <si>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</si>
  <si>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</si>
  <si>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</si>
  <si>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</si>
  <si>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</si>
  <si>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</si>
  <si>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</si>
  <si>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</si>
  <si>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</si>
  <si>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</si>
  <si>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</si>
  <si>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</si>
  <si>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</si>
  <si>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</si>
  <si>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</si>
  <si>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</si>
  <si>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</si>
  <si>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</si>
  <si>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</si>
  <si>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</si>
  <si>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</si>
  <si>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</si>
  <si>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</si>
  <si>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</si>
  <si>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</si>
  <si>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</si>
  <si>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</si>
  <si>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</si>
  <si>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</si>
  <si>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</si>
  <si>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charset val="134"/>
      </rPr>
      <t>总计</t>
    </r>
  </si>
  <si>
    <t>10月31日下午半天+11.1日全天</t>
    <phoneticPr fontId="42" type="noConversion"/>
  </si>
  <si>
    <t>二楼 3号会议室 43.5平
提供5500流明投影仪、纸、笔、矿泉水</t>
    <phoneticPr fontId="42" type="noConversion"/>
  </si>
  <si>
    <r>
      <t>Transportation</t>
    </r>
    <r>
      <rPr>
        <sz val="10"/>
        <rFont val="宋体"/>
        <charset val="134"/>
      </rPr>
      <t>交通</t>
    </r>
    <r>
      <rPr>
        <sz val="10"/>
        <rFont val="Arial"/>
        <family val="2"/>
      </rPr>
      <t xml:space="preserve"> -</t>
    </r>
    <r>
      <rPr>
        <sz val="10"/>
        <rFont val="宋体"/>
        <charset val="134"/>
      </rPr>
      <t>以实际为准</t>
    </r>
    <r>
      <rPr>
        <sz val="10"/>
        <rFont val="Arial"/>
        <family val="2"/>
      </rPr>
      <t xml:space="preserve"> </t>
    </r>
    <phoneticPr fontId="42" type="noConversion"/>
  </si>
  <si>
    <t>两次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</si>
</sst>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7" formatCode="_ &quot;￥&quot;* #,##0.00_ ;_ &quot;￥&quot;* \-#,##0.00_ ;_ &quot;￥&quot;* &quot;-&quot;??_ ;_ @_ "/>
    <numFmt numFmtId="178" formatCode="_-* #,##0.00_ _€_-;\-* #,##0.00_ _€_-;_-* &quot;-&quot;??_ _€_-;_-@_-"/>
    <numFmt numFmtId="179" formatCode="0.00_);[Red]\(0.00\)"/>
    <numFmt numFmtId="181" formatCode="_ &quot;¥&quot;* #,##0_ ;_ &quot;¥&quot;* \-#,##0_ ;_ &quot;¥&quot;* &quot;-&quot;??_ ;_ @_ "/>
  </numFmts>
  <fonts count="45" x14ac:knownFonts="1">
    <font>
      <sz val="10"/>
      <color theme="1"/>
      <name val="Verdana"/>
      <charset val="134"/>
    </font>
    <font>
      <sz val="12"/>
      <name val="宋体"/>
      <charset val="134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宋体"/>
      <charset val="134"/>
    </font>
    <font>
      <u/>
      <sz val="10"/>
      <color theme="10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8"/>
      <name val="宋体"/>
      <charset val="134"/>
    </font>
    <font>
      <sz val="10"/>
      <color rgb="FFFF0000"/>
      <name val="Arial"/>
      <family val="2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Arial"/>
      <family val="2"/>
    </font>
    <font>
      <sz val="9"/>
      <name val="宋体"/>
      <charset val="134"/>
    </font>
    <font>
      <sz val="9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0"/>
      <name val="Trebuchet MS"/>
      <family val="2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宋体"/>
      <charset val="134"/>
    </font>
    <font>
      <b/>
      <sz val="10"/>
      <color rgb="FF002060"/>
      <name val="宋体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charset val="134"/>
    </font>
    <font>
      <sz val="11"/>
      <color theme="1"/>
      <name val="等线"/>
      <charset val="134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u/>
      <sz val="10"/>
      <color theme="10"/>
      <name val="微软雅黑"/>
      <charset val="134"/>
    </font>
    <font>
      <b/>
      <sz val="16"/>
      <name val="宋体"/>
      <charset val="134"/>
    </font>
    <font>
      <b/>
      <sz val="10"/>
      <color rgb="FF000000"/>
      <name val="微软雅黑"/>
      <charset val="134"/>
    </font>
    <font>
      <sz val="10"/>
      <color indexed="18"/>
      <name val="宋体"/>
      <charset val="134"/>
    </font>
    <font>
      <b/>
      <sz val="12"/>
      <color indexed="9"/>
      <name val="宋体"/>
      <charset val="134"/>
    </font>
    <font>
      <b/>
      <sz val="12"/>
      <color indexed="9"/>
      <name val="Arial"/>
      <family val="2"/>
    </font>
    <font>
      <sz val="9"/>
      <name val="Verdana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DCE6F1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0" fontId="34" fillId="0" borderId="0"/>
    <xf numFmtId="0" fontId="1" fillId="0" borderId="0"/>
    <xf numFmtId="0" fontId="33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>
      <alignment vertical="center"/>
    </xf>
    <xf numFmtId="0" fontId="1" fillId="2" borderId="0" xfId="4" applyFill="1" applyAlignment="1">
      <alignment vertical="center"/>
    </xf>
    <xf numFmtId="0" fontId="2" fillId="0" borderId="0" xfId="4" applyFont="1" applyAlignment="1">
      <alignment vertical="center"/>
    </xf>
    <xf numFmtId="0" fontId="1" fillId="0" borderId="0" xfId="4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2" fillId="5" borderId="6" xfId="3" applyFont="1" applyFill="1" applyBorder="1" applyAlignment="1" applyProtection="1">
      <alignment horizontal="center" vertical="center"/>
      <protection locked="0"/>
    </xf>
    <xf numFmtId="9" fontId="11" fillId="0" borderId="6" xfId="3" applyNumberFormat="1" applyFont="1" applyBorder="1" applyAlignment="1" applyProtection="1">
      <alignment horizontal="left" vertical="center" wrapText="1"/>
      <protection locked="0"/>
    </xf>
    <xf numFmtId="0" fontId="14" fillId="3" borderId="6" xfId="3" applyFont="1" applyFill="1" applyBorder="1" applyAlignment="1" applyProtection="1">
      <alignment horizontal="center" vertical="center" wrapText="1"/>
      <protection locked="0"/>
    </xf>
    <xf numFmtId="0" fontId="4" fillId="3" borderId="6" xfId="3" applyFont="1" applyFill="1" applyBorder="1" applyAlignment="1" applyProtection="1">
      <alignment vertical="center" wrapText="1"/>
      <protection locked="0"/>
    </xf>
    <xf numFmtId="0" fontId="2" fillId="5" borderId="6" xfId="3" applyFont="1" applyFill="1" applyBorder="1" applyAlignment="1" applyProtection="1">
      <alignment horizontal="center" vertical="center" wrapText="1"/>
      <protection locked="0"/>
    </xf>
    <xf numFmtId="0" fontId="14" fillId="5" borderId="6" xfId="3" applyFont="1" applyFill="1" applyBorder="1" applyAlignment="1" applyProtection="1">
      <alignment horizontal="center" vertical="center"/>
      <protection locked="0"/>
    </xf>
    <xf numFmtId="0" fontId="11" fillId="5" borderId="6" xfId="3" applyFont="1" applyFill="1" applyBorder="1" applyAlignment="1" applyProtection="1">
      <alignment horizontal="center" vertical="center" wrapText="1"/>
      <protection locked="0"/>
    </xf>
    <xf numFmtId="0" fontId="11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/>
      <protection locked="0"/>
    </xf>
    <xf numFmtId="0" fontId="19" fillId="0" borderId="6" xfId="3" applyFont="1" applyBorder="1" applyAlignment="1" applyProtection="1">
      <alignment horizontal="center" vertical="center" wrapText="1"/>
      <protection locked="0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20" fillId="6" borderId="3" xfId="3" applyFont="1" applyFill="1" applyBorder="1" applyAlignment="1" applyProtection="1">
      <alignment horizontal="left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 wrapText="1"/>
      <protection locked="0"/>
    </xf>
    <xf numFmtId="0" fontId="11" fillId="5" borderId="6" xfId="3" applyFont="1" applyFill="1" applyBorder="1" applyAlignment="1" applyProtection="1">
      <alignment vertical="center"/>
      <protection locked="0"/>
    </xf>
    <xf numFmtId="0" fontId="14" fillId="5" borderId="6" xfId="3" applyFont="1" applyFill="1" applyBorder="1" applyAlignment="1" applyProtection="1">
      <alignment horizontal="center" vertical="center" wrapText="1"/>
      <protection locked="0"/>
    </xf>
    <xf numFmtId="0" fontId="4" fillId="5" borderId="6" xfId="3" applyFont="1" applyFill="1" applyBorder="1" applyAlignment="1" applyProtection="1">
      <alignment vertical="center" wrapText="1"/>
      <protection locked="0"/>
    </xf>
    <xf numFmtId="0" fontId="2" fillId="0" borderId="6" xfId="3" applyFont="1" applyBorder="1" applyAlignment="1" applyProtection="1">
      <alignment horizontal="center" vertical="center" wrapText="1"/>
      <protection locked="0"/>
    </xf>
    <xf numFmtId="0" fontId="2" fillId="0" borderId="6" xfId="3" applyFont="1" applyBorder="1" applyAlignment="1" applyProtection="1">
      <alignment horizontal="center" vertical="center"/>
      <protection locked="0"/>
    </xf>
    <xf numFmtId="58" fontId="22" fillId="6" borderId="5" xfId="3" applyNumberFormat="1" applyFont="1" applyFill="1" applyBorder="1" applyAlignment="1" applyProtection="1">
      <alignment horizontal="left" vertical="center" wrapText="1"/>
      <protection locked="0"/>
    </xf>
    <xf numFmtId="0" fontId="22" fillId="6" borderId="5" xfId="3" applyFont="1" applyFill="1" applyBorder="1" applyAlignment="1" applyProtection="1">
      <alignment horizontal="left" vertical="center" wrapText="1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19" fillId="6" borderId="12" xfId="3" applyFont="1" applyFill="1" applyBorder="1" applyAlignment="1" applyProtection="1">
      <alignment vertical="center"/>
      <protection locked="0"/>
    </xf>
    <xf numFmtId="0" fontId="11" fillId="6" borderId="4" xfId="3" applyFont="1" applyFill="1" applyBorder="1" applyAlignment="1" applyProtection="1">
      <alignment vertical="center"/>
      <protection locked="0"/>
    </xf>
    <xf numFmtId="0" fontId="19" fillId="6" borderId="4" xfId="3" applyFont="1" applyFill="1" applyBorder="1" applyAlignment="1" applyProtection="1">
      <alignment vertical="center" wrapText="1"/>
      <protection locked="0"/>
    </xf>
    <xf numFmtId="0" fontId="18" fillId="0" borderId="5" xfId="3" applyFont="1" applyBorder="1" applyAlignment="1" applyProtection="1">
      <alignment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1" fillId="5" borderId="13" xfId="3" applyFont="1" applyFill="1" applyBorder="1" applyAlignment="1" applyProtection="1">
      <alignment horizontal="center" vertical="center" wrapText="1"/>
      <protection locked="0"/>
    </xf>
    <xf numFmtId="0" fontId="2" fillId="5" borderId="13" xfId="3" applyFont="1" applyFill="1" applyBorder="1" applyAlignment="1" applyProtection="1">
      <alignment horizontal="center" vertical="center" wrapText="1"/>
      <protection locked="0"/>
    </xf>
    <xf numFmtId="0" fontId="24" fillId="0" borderId="14" xfId="3" applyFont="1" applyBorder="1" applyAlignment="1" applyProtection="1">
      <alignment vertical="center"/>
      <protection locked="0"/>
    </xf>
    <xf numFmtId="0" fontId="24" fillId="7" borderId="14" xfId="3" applyFont="1" applyFill="1" applyBorder="1" applyAlignment="1" applyProtection="1">
      <alignment vertical="center"/>
      <protection locked="0"/>
    </xf>
    <xf numFmtId="0" fontId="24" fillId="0" borderId="6" xfId="3" applyFont="1" applyBorder="1" applyAlignment="1" applyProtection="1">
      <alignment vertical="center"/>
      <protection locked="0"/>
    </xf>
    <xf numFmtId="0" fontId="24" fillId="7" borderId="6" xfId="3" applyFont="1" applyFill="1" applyBorder="1" applyAlignment="1" applyProtection="1">
      <alignment vertical="center"/>
      <protection locked="0"/>
    </xf>
    <xf numFmtId="0" fontId="25" fillId="0" borderId="0" xfId="4" applyFont="1" applyAlignment="1" applyProtection="1">
      <alignment vertical="center"/>
      <protection locked="0"/>
    </xf>
    <xf numFmtId="177" fontId="7" fillId="0" borderId="6" xfId="3" applyNumberFormat="1" applyFont="1" applyBorder="1" applyAlignment="1">
      <alignment vertical="center"/>
    </xf>
    <xf numFmtId="0" fontId="2" fillId="8" borderId="6" xfId="3" applyFont="1" applyFill="1" applyBorder="1" applyAlignment="1" applyProtection="1">
      <alignment horizontal="center" vertical="center"/>
      <protection locked="0"/>
    </xf>
    <xf numFmtId="178" fontId="2" fillId="8" borderId="6" xfId="2" applyFont="1" applyFill="1" applyBorder="1" applyAlignment="1" applyProtection="1">
      <alignment vertical="center"/>
      <protection locked="0"/>
    </xf>
    <xf numFmtId="177" fontId="7" fillId="8" borderId="6" xfId="3" applyNumberFormat="1" applyFont="1" applyFill="1" applyBorder="1" applyAlignment="1">
      <alignment vertical="center"/>
    </xf>
    <xf numFmtId="43" fontId="2" fillId="9" borderId="6" xfId="3" applyNumberFormat="1" applyFont="1" applyFill="1" applyBorder="1" applyAlignment="1">
      <alignment vertical="center"/>
    </xf>
    <xf numFmtId="0" fontId="11" fillId="8" borderId="6" xfId="3" applyFont="1" applyFill="1" applyBorder="1" applyAlignment="1" applyProtection="1">
      <alignment horizontal="center" vertical="center" wrapText="1"/>
      <protection locked="0"/>
    </xf>
    <xf numFmtId="0" fontId="11" fillId="8" borderId="6" xfId="3" applyFont="1" applyFill="1" applyBorder="1" applyAlignment="1" applyProtection="1">
      <alignment horizontal="center" vertical="center"/>
      <protection locked="0"/>
    </xf>
    <xf numFmtId="177" fontId="7" fillId="10" borderId="6" xfId="3" applyNumberFormat="1" applyFont="1" applyFill="1" applyBorder="1" applyAlignment="1">
      <alignment vertical="center"/>
    </xf>
    <xf numFmtId="0" fontId="14" fillId="5" borderId="6" xfId="3" applyFont="1" applyFill="1" applyBorder="1" applyAlignment="1" applyProtection="1">
      <alignment vertical="center"/>
      <protection locked="0"/>
    </xf>
    <xf numFmtId="43" fontId="2" fillId="0" borderId="6" xfId="3" applyNumberFormat="1" applyFont="1" applyBorder="1" applyAlignment="1">
      <alignment vertical="center"/>
    </xf>
    <xf numFmtId="43" fontId="2" fillId="8" borderId="6" xfId="3" applyNumberFormat="1" applyFont="1" applyFill="1" applyBorder="1" applyAlignment="1">
      <alignment vertical="center"/>
    </xf>
    <xf numFmtId="0" fontId="11" fillId="5" borderId="6" xfId="3" applyFont="1" applyFill="1" applyBorder="1" applyAlignment="1" applyProtection="1">
      <alignment vertical="center" wrapText="1"/>
      <protection locked="0"/>
    </xf>
    <xf numFmtId="178" fontId="2" fillId="5" borderId="6" xfId="2" applyFont="1" applyFill="1" applyBorder="1" applyAlignment="1" applyProtection="1">
      <alignment vertical="center"/>
      <protection locked="0"/>
    </xf>
    <xf numFmtId="0" fontId="1" fillId="0" borderId="0" xfId="4" applyAlignment="1" applyProtection="1">
      <alignment vertical="center"/>
      <protection locked="0"/>
    </xf>
    <xf numFmtId="0" fontId="2" fillId="0" borderId="6" xfId="4" applyFont="1" applyBorder="1" applyAlignment="1" applyProtection="1">
      <alignment vertical="center"/>
      <protection locked="0"/>
    </xf>
    <xf numFmtId="0" fontId="14" fillId="5" borderId="6" xfId="4" applyFont="1" applyFill="1" applyBorder="1" applyAlignment="1" applyProtection="1">
      <alignment vertical="center"/>
      <protection locked="0"/>
    </xf>
    <xf numFmtId="0" fontId="2" fillId="5" borderId="6" xfId="4" applyFont="1" applyFill="1" applyBorder="1" applyAlignment="1" applyProtection="1">
      <alignment vertical="center"/>
      <protection locked="0"/>
    </xf>
    <xf numFmtId="0" fontId="18" fillId="0" borderId="6" xfId="4" applyFont="1" applyBorder="1" applyAlignment="1" applyProtection="1">
      <alignment vertical="center"/>
      <protection locked="0"/>
    </xf>
    <xf numFmtId="0" fontId="14" fillId="0" borderId="0" xfId="4" applyFont="1" applyAlignment="1">
      <alignment vertical="center"/>
    </xf>
    <xf numFmtId="0" fontId="27" fillId="0" borderId="6" xfId="4" applyFont="1" applyBorder="1" applyAlignment="1" applyProtection="1">
      <alignment vertical="center"/>
      <protection locked="0"/>
    </xf>
    <xf numFmtId="177" fontId="7" fillId="9" borderId="6" xfId="3" applyNumberFormat="1" applyFont="1" applyFill="1" applyBorder="1" applyAlignment="1">
      <alignment vertical="center"/>
    </xf>
    <xf numFmtId="0" fontId="5" fillId="0" borderId="6" xfId="4" applyFont="1" applyBorder="1" applyAlignment="1" applyProtection="1">
      <alignment vertical="center"/>
      <protection locked="0"/>
    </xf>
    <xf numFmtId="0" fontId="18" fillId="0" borderId="6" xfId="4" applyFont="1" applyBorder="1" applyAlignment="1" applyProtection="1">
      <alignment vertical="center" wrapText="1"/>
      <protection locked="0"/>
    </xf>
    <xf numFmtId="0" fontId="19" fillId="0" borderId="6" xfId="3" applyFont="1" applyBorder="1" applyAlignment="1" applyProtection="1">
      <alignment vertical="center"/>
      <protection locked="0"/>
    </xf>
    <xf numFmtId="0" fontId="28" fillId="5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left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/>
      <protection locked="0"/>
    </xf>
    <xf numFmtId="9" fontId="11" fillId="3" borderId="6" xfId="3" applyNumberFormat="1" applyFont="1" applyFill="1" applyBorder="1" applyAlignment="1" applyProtection="1">
      <alignment horizontal="left" vertical="center" wrapText="1"/>
      <protection locked="0"/>
    </xf>
    <xf numFmtId="9" fontId="11" fillId="5" borderId="6" xfId="3" applyNumberFormat="1" applyFont="1" applyFill="1" applyBorder="1" applyAlignment="1" applyProtection="1">
      <alignment horizontal="left" vertical="center" wrapText="1"/>
      <protection locked="0"/>
    </xf>
    <xf numFmtId="0" fontId="4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43" fontId="2" fillId="10" borderId="6" xfId="3" applyNumberFormat="1" applyFont="1" applyFill="1" applyBorder="1" applyAlignment="1">
      <alignment vertical="center"/>
    </xf>
    <xf numFmtId="43" fontId="2" fillId="3" borderId="6" xfId="3" applyNumberFormat="1" applyFont="1" applyFill="1" applyBorder="1" applyAlignment="1" applyProtection="1">
      <alignment vertical="center"/>
      <protection locked="0"/>
    </xf>
    <xf numFmtId="43" fontId="2" fillId="8" borderId="6" xfId="3" applyNumberFormat="1" applyFont="1" applyFill="1" applyBorder="1" applyAlignment="1" applyProtection="1">
      <alignment vertical="center"/>
      <protection locked="0"/>
    </xf>
    <xf numFmtId="179" fontId="2" fillId="3" borderId="6" xfId="3" applyNumberFormat="1" applyFont="1" applyFill="1" applyBorder="1" applyAlignment="1" applyProtection="1">
      <alignment horizontal="center" vertical="center"/>
      <protection locked="0"/>
    </xf>
    <xf numFmtId="4" fontId="2" fillId="3" borderId="6" xfId="3" applyNumberFormat="1" applyFont="1" applyFill="1" applyBorder="1" applyAlignment="1" applyProtection="1">
      <alignment vertical="center"/>
      <protection locked="0"/>
    </xf>
    <xf numFmtId="177" fontId="7" fillId="10" borderId="6" xfId="3" applyNumberFormat="1" applyFont="1" applyFill="1" applyBorder="1" applyAlignment="1" applyProtection="1">
      <alignment vertical="center"/>
      <protection locked="0"/>
    </xf>
    <xf numFmtId="43" fontId="2" fillId="5" borderId="6" xfId="3" applyNumberFormat="1" applyFont="1" applyFill="1" applyBorder="1" applyAlignment="1" applyProtection="1">
      <alignment vertical="center"/>
      <protection locked="0"/>
    </xf>
    <xf numFmtId="177" fontId="2" fillId="5" borderId="6" xfId="3" applyNumberFormat="1" applyFont="1" applyFill="1" applyBorder="1" applyAlignment="1" applyProtection="1">
      <alignment vertical="center"/>
      <protection locked="0"/>
    </xf>
    <xf numFmtId="179" fontId="7" fillId="3" borderId="6" xfId="3" applyNumberFormat="1" applyFont="1" applyFill="1" applyBorder="1" applyAlignment="1" applyProtection="1">
      <alignment horizontal="center" vertical="center"/>
      <protection locked="0"/>
    </xf>
    <xf numFmtId="0" fontId="14" fillId="5" borderId="19" xfId="4" applyFont="1" applyFill="1" applyBorder="1" applyAlignment="1">
      <alignment horizontal="center" vertical="center"/>
    </xf>
    <xf numFmtId="0" fontId="14" fillId="5" borderId="25" xfId="4" applyFont="1" applyFill="1" applyBorder="1" applyAlignment="1">
      <alignment horizontal="center" vertical="center"/>
    </xf>
    <xf numFmtId="43" fontId="2" fillId="9" borderId="26" xfId="3" applyNumberFormat="1" applyFont="1" applyFill="1" applyBorder="1" applyAlignment="1">
      <alignment vertical="center"/>
    </xf>
    <xf numFmtId="177" fontId="7" fillId="9" borderId="29" xfId="3" applyNumberFormat="1" applyFont="1" applyFill="1" applyBorder="1" applyAlignment="1">
      <alignment vertical="center"/>
    </xf>
    <xf numFmtId="177" fontId="7" fillId="3" borderId="6" xfId="3" applyNumberFormat="1" applyFont="1" applyFill="1" applyBorder="1" applyAlignment="1" applyProtection="1">
      <alignment vertical="center"/>
      <protection locked="0"/>
    </xf>
    <xf numFmtId="0" fontId="32" fillId="0" borderId="0" xfId="4" applyFont="1" applyAlignment="1">
      <alignment vertical="center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15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5" fillId="2" borderId="3" xfId="3" applyFont="1" applyFill="1" applyBorder="1" applyAlignment="1" applyProtection="1">
      <alignment horizontal="center" vertical="center"/>
      <protection locked="0"/>
    </xf>
    <xf numFmtId="0" fontId="5" fillId="2" borderId="4" xfId="3" applyFont="1" applyFill="1" applyBorder="1" applyAlignment="1" applyProtection="1">
      <alignment horizontal="center" vertical="center"/>
      <protection locked="0"/>
    </xf>
    <xf numFmtId="0" fontId="5" fillId="2" borderId="5" xfId="3" applyFont="1" applyFill="1" applyBorder="1" applyAlignment="1" applyProtection="1">
      <alignment horizontal="center" vertical="center"/>
      <protection locked="0"/>
    </xf>
    <xf numFmtId="0" fontId="6" fillId="0" borderId="3" xfId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6" fillId="2" borderId="3" xfId="1" applyFill="1" applyBorder="1" applyAlignment="1" applyProtection="1">
      <alignment horizontal="center" vertical="center"/>
      <protection locked="0"/>
    </xf>
    <xf numFmtId="0" fontId="4" fillId="3" borderId="6" xfId="3" applyFont="1" applyFill="1" applyBorder="1" applyAlignment="1" applyProtection="1">
      <alignment horizontal="left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17" fontId="5" fillId="2" borderId="3" xfId="3" applyNumberFormat="1" applyFont="1" applyFill="1" applyBorder="1" applyAlignment="1" applyProtection="1">
      <alignment horizontal="center" vertical="center"/>
      <protection locked="0"/>
    </xf>
    <xf numFmtId="0" fontId="8" fillId="4" borderId="7" xfId="3" applyFont="1" applyFill="1" applyBorder="1" applyAlignment="1" applyProtection="1">
      <alignment horizontal="left" vertical="center" wrapText="1"/>
      <protection locked="0"/>
    </xf>
    <xf numFmtId="0" fontId="8" fillId="4" borderId="8" xfId="3" applyFont="1" applyFill="1" applyBorder="1" applyAlignment="1" applyProtection="1">
      <alignment horizontal="left" vertical="center" wrapText="1"/>
      <protection locked="0"/>
    </xf>
    <xf numFmtId="0" fontId="9" fillId="5" borderId="3" xfId="3" applyFont="1" applyFill="1" applyBorder="1" applyAlignment="1" applyProtection="1">
      <alignment horizontal="center" vertical="center"/>
      <protection locked="0"/>
    </xf>
    <xf numFmtId="0" fontId="9" fillId="5" borderId="4" xfId="3" applyFont="1" applyFill="1" applyBorder="1" applyAlignment="1" applyProtection="1">
      <alignment horizontal="center" vertical="center"/>
      <protection locked="0"/>
    </xf>
    <xf numFmtId="0" fontId="9" fillId="5" borderId="5" xfId="3" applyFont="1" applyFill="1" applyBorder="1" applyAlignment="1" applyProtection="1">
      <alignment horizontal="center" vertical="center"/>
      <protection locked="0"/>
    </xf>
    <xf numFmtId="0" fontId="9" fillId="5" borderId="6" xfId="3" applyFont="1" applyFill="1" applyBorder="1" applyAlignment="1" applyProtection="1">
      <alignment horizontal="center" vertical="center"/>
      <protection locked="0"/>
    </xf>
    <xf numFmtId="0" fontId="26" fillId="5" borderId="6" xfId="3" applyFont="1" applyFill="1" applyBorder="1" applyAlignment="1" applyProtection="1">
      <alignment horizontal="center" vertical="center"/>
      <protection locked="0"/>
    </xf>
    <xf numFmtId="0" fontId="14" fillId="5" borderId="3" xfId="3" applyFont="1" applyFill="1" applyBorder="1" applyAlignment="1" applyProtection="1">
      <alignment horizontal="center" vertical="center"/>
      <protection locked="0"/>
    </xf>
    <xf numFmtId="0" fontId="14" fillId="5" borderId="4" xfId="3" applyFont="1" applyFill="1" applyBorder="1" applyAlignment="1" applyProtection="1">
      <alignment horizontal="center" vertical="center"/>
      <protection locked="0"/>
    </xf>
    <xf numFmtId="0" fontId="14" fillId="5" borderId="5" xfId="3" applyFont="1" applyFill="1" applyBorder="1" applyAlignment="1" applyProtection="1">
      <alignment horizontal="center" vertical="center"/>
      <protection locked="0"/>
    </xf>
    <xf numFmtId="0" fontId="10" fillId="0" borderId="3" xfId="3" applyFont="1" applyBorder="1" applyAlignment="1" applyProtection="1">
      <alignment horizontal="left" vertical="center"/>
      <protection locked="0"/>
    </xf>
    <xf numFmtId="0" fontId="10" fillId="0" borderId="4" xfId="3" applyFont="1" applyBorder="1" applyAlignment="1" applyProtection="1">
      <alignment horizontal="left" vertical="center"/>
      <protection locked="0"/>
    </xf>
    <xf numFmtId="0" fontId="10" fillId="0" borderId="5" xfId="3" applyFont="1" applyBorder="1" applyAlignment="1" applyProtection="1">
      <alignment horizontal="left" vertical="center"/>
      <protection locked="0"/>
    </xf>
    <xf numFmtId="0" fontId="12" fillId="6" borderId="3" xfId="3" applyFont="1" applyFill="1" applyBorder="1" applyAlignment="1" applyProtection="1">
      <alignment horizontal="left" vertical="center"/>
      <protection locked="0"/>
    </xf>
    <xf numFmtId="0" fontId="12" fillId="6" borderId="4" xfId="3" applyFont="1" applyFill="1" applyBorder="1" applyAlignment="1" applyProtection="1">
      <alignment horizontal="left" vertical="center"/>
      <protection locked="0"/>
    </xf>
    <xf numFmtId="0" fontId="12" fillId="6" borderId="5" xfId="3" applyFont="1" applyFill="1" applyBorder="1" applyAlignment="1" applyProtection="1">
      <alignment horizontal="left" vertical="center"/>
      <protection locked="0"/>
    </xf>
    <xf numFmtId="0" fontId="13" fillId="4" borderId="3" xfId="3" applyFont="1" applyFill="1" applyBorder="1" applyAlignment="1" applyProtection="1">
      <alignment horizontal="left" vertical="center"/>
      <protection locked="0"/>
    </xf>
    <xf numFmtId="0" fontId="13" fillId="4" borderId="4" xfId="3" applyFont="1" applyFill="1" applyBorder="1" applyAlignment="1" applyProtection="1">
      <alignment horizontal="left" vertical="center"/>
      <protection locked="0"/>
    </xf>
    <xf numFmtId="0" fontId="4" fillId="3" borderId="3" xfId="3" applyFont="1" applyFill="1" applyBorder="1" applyAlignment="1" applyProtection="1">
      <alignment horizontal="left" vertical="center" wrapText="1"/>
      <protection locked="0"/>
    </xf>
    <xf numFmtId="0" fontId="4" fillId="3" borderId="4" xfId="3" applyFont="1" applyFill="1" applyBorder="1" applyAlignment="1" applyProtection="1">
      <alignment horizontal="left" vertical="center" wrapText="1"/>
      <protection locked="0"/>
    </xf>
    <xf numFmtId="0" fontId="4" fillId="3" borderId="5" xfId="3" applyFont="1" applyFill="1" applyBorder="1" applyAlignment="1" applyProtection="1">
      <alignment horizontal="left" vertical="center" wrapText="1"/>
      <protection locked="0"/>
    </xf>
    <xf numFmtId="0" fontId="12" fillId="5" borderId="6" xfId="3" applyFont="1" applyFill="1" applyBorder="1" applyAlignment="1" applyProtection="1">
      <alignment horizontal="left" vertical="center" wrapText="1"/>
      <protection locked="0"/>
    </xf>
    <xf numFmtId="0" fontId="15" fillId="5" borderId="6" xfId="3" applyFont="1" applyFill="1" applyBorder="1" applyAlignment="1" applyProtection="1">
      <alignment horizontal="left" vertical="center" wrapText="1"/>
      <protection locked="0"/>
    </xf>
    <xf numFmtId="0" fontId="12" fillId="6" borderId="3" xfId="3" applyFont="1" applyFill="1" applyBorder="1" applyAlignment="1" applyProtection="1">
      <alignment horizontal="center" vertical="center" wrapText="1"/>
      <protection locked="0"/>
    </xf>
    <xf numFmtId="0" fontId="12" fillId="6" borderId="4" xfId="3" applyFont="1" applyFill="1" applyBorder="1" applyAlignment="1" applyProtection="1">
      <alignment horizontal="center" vertical="center" wrapText="1"/>
      <protection locked="0"/>
    </xf>
    <xf numFmtId="0" fontId="16" fillId="0" borderId="3" xfId="3" applyFont="1" applyBorder="1" applyAlignment="1" applyProtection="1">
      <alignment horizontal="center" vertical="center" wrapText="1"/>
      <protection locked="0"/>
    </xf>
    <xf numFmtId="0" fontId="12" fillId="0" borderId="5" xfId="3" applyFont="1" applyBorder="1" applyAlignment="1" applyProtection="1">
      <alignment horizontal="center" vertical="center" wrapText="1"/>
      <protection locked="0"/>
    </xf>
    <xf numFmtId="0" fontId="2" fillId="0" borderId="3" xfId="4" applyFont="1" applyBorder="1" applyAlignment="1" applyProtection="1">
      <alignment horizontal="center" vertical="center"/>
      <protection locked="0"/>
    </xf>
    <xf numFmtId="0" fontId="2" fillId="0" borderId="4" xfId="4" applyFont="1" applyBorder="1" applyAlignment="1" applyProtection="1">
      <alignment horizontal="center" vertical="center"/>
      <protection locked="0"/>
    </xf>
    <xf numFmtId="0" fontId="18" fillId="0" borderId="6" xfId="4" applyFont="1" applyBorder="1" applyAlignment="1" applyProtection="1">
      <alignment horizontal="center" vertical="center"/>
      <protection locked="0"/>
    </xf>
    <xf numFmtId="0" fontId="2" fillId="0" borderId="6" xfId="4" applyFont="1" applyBorder="1" applyAlignment="1" applyProtection="1">
      <alignment horizontal="center" vertical="center"/>
      <protection locked="0"/>
    </xf>
    <xf numFmtId="0" fontId="11" fillId="6" borderId="3" xfId="3" applyFont="1" applyFill="1" applyBorder="1" applyAlignment="1" applyProtection="1">
      <alignment horizontal="left" vertical="center" wrapText="1"/>
      <protection locked="0"/>
    </xf>
    <xf numFmtId="0" fontId="11" fillId="6" borderId="4" xfId="3" applyFont="1" applyFill="1" applyBorder="1" applyAlignment="1" applyProtection="1">
      <alignment horizontal="left" vertical="center" wrapText="1"/>
      <protection locked="0"/>
    </xf>
    <xf numFmtId="0" fontId="11" fillId="6" borderId="5" xfId="3" applyFont="1" applyFill="1" applyBorder="1" applyAlignment="1" applyProtection="1">
      <alignment horizontal="left" vertical="center" wrapText="1"/>
      <protection locked="0"/>
    </xf>
    <xf numFmtId="43" fontId="14" fillId="0" borderId="3" xfId="3" applyNumberFormat="1" applyFont="1" applyBorder="1" applyAlignment="1">
      <alignment horizontal="center" vertical="center" wrapText="1"/>
    </xf>
    <xf numFmtId="43" fontId="14" fillId="0" borderId="4" xfId="3" applyNumberFormat="1" applyFont="1" applyBorder="1" applyAlignment="1">
      <alignment horizontal="center" vertical="center"/>
    </xf>
    <xf numFmtId="43" fontId="14" fillId="0" borderId="5" xfId="3" applyNumberFormat="1" applyFont="1" applyBorder="1" applyAlignment="1">
      <alignment horizontal="center" vertical="center"/>
    </xf>
    <xf numFmtId="0" fontId="4" fillId="0" borderId="3" xfId="3" applyFont="1" applyBorder="1" applyAlignment="1" applyProtection="1">
      <alignment horizontal="left" vertical="center"/>
      <protection locked="0"/>
    </xf>
    <xf numFmtId="0" fontId="4" fillId="0" borderId="4" xfId="3" applyFont="1" applyBorder="1" applyAlignment="1" applyProtection="1">
      <alignment horizontal="left" vertical="center"/>
      <protection locked="0"/>
    </xf>
    <xf numFmtId="0" fontId="4" fillId="0" borderId="5" xfId="3" applyFont="1" applyBorder="1" applyAlignment="1" applyProtection="1">
      <alignment horizontal="left" vertical="center"/>
      <protection locked="0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5" fillId="5" borderId="3" xfId="4" applyFont="1" applyFill="1" applyBorder="1" applyAlignment="1" applyProtection="1">
      <alignment horizontal="center" vertical="center"/>
      <protection locked="0"/>
    </xf>
    <xf numFmtId="0" fontId="5" fillId="5" borderId="4" xfId="4" applyFont="1" applyFill="1" applyBorder="1" applyAlignment="1" applyProtection="1">
      <alignment horizontal="center" vertical="center"/>
      <protection locked="0"/>
    </xf>
    <xf numFmtId="0" fontId="5" fillId="5" borderId="5" xfId="4" applyFont="1" applyFill="1" applyBorder="1" applyAlignment="1" applyProtection="1">
      <alignment horizontal="center" vertical="center"/>
      <protection locked="0"/>
    </xf>
    <xf numFmtId="0" fontId="15" fillId="5" borderId="3" xfId="3" applyFont="1" applyFill="1" applyBorder="1" applyAlignment="1" applyProtection="1">
      <alignment horizontal="left" vertical="center"/>
      <protection locked="0"/>
    </xf>
    <xf numFmtId="0" fontId="15" fillId="5" borderId="4" xfId="3" applyFont="1" applyFill="1" applyBorder="1" applyAlignment="1" applyProtection="1">
      <alignment horizontal="left" vertical="center"/>
      <protection locked="0"/>
    </xf>
    <xf numFmtId="0" fontId="15" fillId="5" borderId="5" xfId="3" applyFont="1" applyFill="1" applyBorder="1" applyAlignment="1" applyProtection="1">
      <alignment horizontal="left" vertical="center"/>
      <protection locked="0"/>
    </xf>
    <xf numFmtId="58" fontId="18" fillId="6" borderId="4" xfId="3" applyNumberFormat="1" applyFont="1" applyFill="1" applyBorder="1" applyAlignment="1" applyProtection="1">
      <alignment horizontal="center" vertical="center"/>
      <protection locked="0"/>
    </xf>
    <xf numFmtId="58" fontId="18" fillId="6" borderId="5" xfId="3" applyNumberFormat="1" applyFont="1" applyFill="1" applyBorder="1" applyAlignment="1" applyProtection="1">
      <alignment horizontal="center" vertical="center"/>
      <protection locked="0"/>
    </xf>
    <xf numFmtId="0" fontId="11" fillId="6" borderId="6" xfId="3" applyFont="1" applyFill="1" applyBorder="1" applyAlignment="1" applyProtection="1">
      <alignment horizontal="left" vertical="center" wrapText="1"/>
      <protection locked="0"/>
    </xf>
    <xf numFmtId="43" fontId="18" fillId="0" borderId="6" xfId="3" applyNumberFormat="1" applyFont="1" applyBorder="1" applyAlignment="1">
      <alignment horizontal="center" vertical="center"/>
    </xf>
    <xf numFmtId="43" fontId="2" fillId="0" borderId="6" xfId="3" applyNumberFormat="1" applyFont="1" applyBorder="1" applyAlignment="1">
      <alignment horizontal="center" vertical="center"/>
    </xf>
    <xf numFmtId="0" fontId="4" fillId="5" borderId="3" xfId="3" applyFont="1" applyFill="1" applyBorder="1" applyAlignment="1" applyProtection="1">
      <alignment horizontal="left" vertical="center" wrapText="1"/>
      <protection locked="0"/>
    </xf>
    <xf numFmtId="0" fontId="4" fillId="5" borderId="4" xfId="3" applyFont="1" applyFill="1" applyBorder="1" applyAlignment="1" applyProtection="1">
      <alignment horizontal="left" vertical="center" wrapText="1"/>
      <protection locked="0"/>
    </xf>
    <xf numFmtId="0" fontId="4" fillId="5" borderId="5" xfId="3" applyFont="1" applyFill="1" applyBorder="1" applyAlignment="1" applyProtection="1">
      <alignment horizontal="left" vertical="center" wrapText="1"/>
      <protection locked="0"/>
    </xf>
    <xf numFmtId="0" fontId="2" fillId="5" borderId="3" xfId="4" applyFont="1" applyFill="1" applyBorder="1" applyAlignment="1" applyProtection="1">
      <alignment horizontal="center" vertical="center"/>
      <protection locked="0"/>
    </xf>
    <xf numFmtId="0" fontId="2" fillId="5" borderId="4" xfId="4" applyFont="1" applyFill="1" applyBorder="1" applyAlignment="1" applyProtection="1">
      <alignment horizontal="center" vertical="center"/>
      <protection locked="0"/>
    </xf>
    <xf numFmtId="0" fontId="2" fillId="5" borderId="5" xfId="4" applyFont="1" applyFill="1" applyBorder="1" applyAlignment="1" applyProtection="1">
      <alignment horizontal="center" vertical="center"/>
      <protection locked="0"/>
    </xf>
    <xf numFmtId="0" fontId="15" fillId="5" borderId="9" xfId="3" applyFont="1" applyFill="1" applyBorder="1" applyAlignment="1" applyProtection="1">
      <alignment horizontal="left" vertical="center"/>
      <protection locked="0"/>
    </xf>
    <xf numFmtId="0" fontId="15" fillId="5" borderId="10" xfId="3" applyFont="1" applyFill="1" applyBorder="1" applyAlignment="1" applyProtection="1">
      <alignment horizontal="left" vertical="center"/>
      <protection locked="0"/>
    </xf>
    <xf numFmtId="0" fontId="15" fillId="5" borderId="11" xfId="3" applyFont="1" applyFill="1" applyBorder="1" applyAlignment="1" applyProtection="1">
      <alignment horizontal="left" vertical="center"/>
      <protection locked="0"/>
    </xf>
    <xf numFmtId="0" fontId="21" fillId="6" borderId="6" xfId="3" applyFont="1" applyFill="1" applyBorder="1" applyAlignment="1" applyProtection="1">
      <alignment horizontal="center" vertical="center"/>
      <protection locked="0"/>
    </xf>
    <xf numFmtId="0" fontId="11" fillId="6" borderId="6" xfId="3" applyFont="1" applyFill="1" applyBorder="1" applyAlignment="1" applyProtection="1">
      <alignment horizontal="center" vertical="center"/>
      <protection locked="0"/>
    </xf>
    <xf numFmtId="58" fontId="18" fillId="0" borderId="5" xfId="3" applyNumberFormat="1" applyFont="1" applyBorder="1" applyAlignment="1" applyProtection="1">
      <alignment horizontal="center" vertical="center" wrapText="1"/>
      <protection locked="0"/>
    </xf>
    <xf numFmtId="0" fontId="21" fillId="6" borderId="6" xfId="3" applyFont="1" applyFill="1" applyBorder="1" applyAlignment="1" applyProtection="1">
      <alignment horizontal="left" vertical="center"/>
      <protection locked="0"/>
    </xf>
    <xf numFmtId="0" fontId="11" fillId="6" borderId="6" xfId="3" applyFont="1" applyFill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12" fillId="6" borderId="6" xfId="3" applyFont="1" applyFill="1" applyBorder="1" applyAlignment="1" applyProtection="1">
      <alignment horizontal="left" vertical="center"/>
      <protection locked="0"/>
    </xf>
    <xf numFmtId="0" fontId="8" fillId="4" borderId="3" xfId="3" applyFont="1" applyFill="1" applyBorder="1" applyAlignment="1" applyProtection="1">
      <alignment horizontal="left" vertical="center" wrapText="1"/>
      <protection locked="0"/>
    </xf>
    <xf numFmtId="0" fontId="8" fillId="4" borderId="4" xfId="3" applyFont="1" applyFill="1" applyBorder="1" applyAlignment="1" applyProtection="1">
      <alignment horizontal="left" vertical="center" wrapText="1"/>
      <protection locked="0"/>
    </xf>
    <xf numFmtId="0" fontId="4" fillId="3" borderId="3" xfId="3" applyFont="1" applyFill="1" applyBorder="1" applyAlignment="1" applyProtection="1">
      <alignment horizontal="center" vertical="center" wrapText="1"/>
      <protection locked="0"/>
    </xf>
    <xf numFmtId="0" fontId="4" fillId="3" borderId="4" xfId="3" applyFont="1" applyFill="1" applyBorder="1" applyAlignment="1" applyProtection="1">
      <alignment horizontal="center" vertical="center" wrapText="1"/>
      <protection locked="0"/>
    </xf>
    <xf numFmtId="0" fontId="4" fillId="3" borderId="5" xfId="3" applyFont="1" applyFill="1" applyBorder="1" applyAlignment="1" applyProtection="1">
      <alignment horizontal="center" vertical="center" wrapText="1"/>
      <protection locked="0"/>
    </xf>
    <xf numFmtId="0" fontId="12" fillId="5" borderId="3" xfId="3" applyFont="1" applyFill="1" applyBorder="1" applyAlignment="1" applyProtection="1">
      <alignment horizontal="left" vertical="center" wrapText="1"/>
      <protection locked="0"/>
    </xf>
    <xf numFmtId="0" fontId="12" fillId="5" borderId="4" xfId="3" applyFont="1" applyFill="1" applyBorder="1" applyAlignment="1" applyProtection="1">
      <alignment horizontal="left" vertical="center" wrapText="1"/>
      <protection locked="0"/>
    </xf>
    <xf numFmtId="0" fontId="12" fillId="5" borderId="5" xfId="3" applyFont="1" applyFill="1" applyBorder="1" applyAlignment="1" applyProtection="1">
      <alignment horizontal="left" vertical="center" wrapText="1"/>
      <protection locked="0"/>
    </xf>
    <xf numFmtId="0" fontId="15" fillId="5" borderId="3" xfId="3" applyFont="1" applyFill="1" applyBorder="1" applyAlignment="1" applyProtection="1">
      <alignment horizontal="left" vertical="center" wrapText="1"/>
      <protection locked="0"/>
    </xf>
    <xf numFmtId="0" fontId="15" fillId="5" borderId="4" xfId="3" applyFont="1" applyFill="1" applyBorder="1" applyAlignment="1" applyProtection="1">
      <alignment horizontal="left" vertical="center" wrapText="1"/>
      <protection locked="0"/>
    </xf>
    <xf numFmtId="0" fontId="15" fillId="5" borderId="5" xfId="3" applyFont="1" applyFill="1" applyBorder="1" applyAlignment="1" applyProtection="1">
      <alignment horizontal="left" vertical="center" wrapText="1"/>
      <protection locked="0"/>
    </xf>
    <xf numFmtId="0" fontId="22" fillId="6" borderId="3" xfId="3" applyFont="1" applyFill="1" applyBorder="1" applyAlignment="1" applyProtection="1">
      <alignment horizontal="center" vertical="center" wrapText="1"/>
      <protection locked="0"/>
    </xf>
    <xf numFmtId="0" fontId="23" fillId="6" borderId="4" xfId="3" applyFont="1" applyFill="1" applyBorder="1" applyAlignment="1" applyProtection="1">
      <alignment horizontal="center" vertical="center" wrapText="1"/>
      <protection locked="0"/>
    </xf>
    <xf numFmtId="58" fontId="22" fillId="6" borderId="4" xfId="3" applyNumberFormat="1" applyFont="1" applyFill="1" applyBorder="1" applyAlignment="1" applyProtection="1">
      <alignment horizontal="center" vertical="center" wrapText="1"/>
      <protection locked="0"/>
    </xf>
    <xf numFmtId="0" fontId="22" fillId="6" borderId="3" xfId="3" applyFont="1" applyFill="1" applyBorder="1" applyAlignment="1" applyProtection="1">
      <alignment horizontal="left" vertical="center" wrapText="1"/>
      <protection locked="0"/>
    </xf>
    <xf numFmtId="0" fontId="23" fillId="6" borderId="4" xfId="3" applyFont="1" applyFill="1" applyBorder="1" applyAlignment="1" applyProtection="1">
      <alignment horizontal="left" vertical="center" wrapText="1"/>
      <protection locked="0"/>
    </xf>
    <xf numFmtId="0" fontId="23" fillId="6" borderId="3" xfId="3" applyFont="1" applyFill="1" applyBorder="1" applyAlignment="1" applyProtection="1">
      <alignment horizontal="left" vertical="center" wrapText="1"/>
      <protection locked="0"/>
    </xf>
    <xf numFmtId="58" fontId="19" fillId="6" borderId="4" xfId="3" applyNumberFormat="1" applyFont="1" applyFill="1" applyBorder="1" applyAlignment="1" applyProtection="1">
      <alignment horizontal="center" vertical="center"/>
      <protection locked="0"/>
    </xf>
    <xf numFmtId="58" fontId="19" fillId="6" borderId="5" xfId="3" applyNumberFormat="1" applyFont="1" applyFill="1" applyBorder="1" applyAlignment="1" applyProtection="1">
      <alignment horizontal="center" vertical="center"/>
      <protection locked="0"/>
    </xf>
    <xf numFmtId="0" fontId="10" fillId="5" borderId="3" xfId="3" applyFont="1" applyFill="1" applyBorder="1" applyAlignment="1" applyProtection="1">
      <alignment horizontal="left" vertical="center" wrapText="1"/>
      <protection locked="0"/>
    </xf>
    <xf numFmtId="0" fontId="11" fillId="6" borderId="12" xfId="3" applyFont="1" applyFill="1" applyBorder="1" applyAlignment="1" applyProtection="1">
      <alignment horizontal="left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6" borderId="5" xfId="3" applyFont="1" applyFill="1" applyBorder="1" applyAlignment="1" applyProtection="1">
      <alignment horizontal="left" vertical="center"/>
      <protection locked="0"/>
    </xf>
    <xf numFmtId="0" fontId="11" fillId="6" borderId="16" xfId="3" applyFont="1" applyFill="1" applyBorder="1" applyAlignment="1" applyProtection="1">
      <alignment horizontal="left" vertical="center"/>
      <protection locked="0"/>
    </xf>
    <xf numFmtId="0" fontId="11" fillId="6" borderId="8" xfId="3" applyFont="1" applyFill="1" applyBorder="1" applyAlignment="1" applyProtection="1">
      <alignment horizontal="left" vertical="center"/>
      <protection locked="0"/>
    </xf>
    <xf numFmtId="0" fontId="11" fillId="6" borderId="17" xfId="3" applyFont="1" applyFill="1" applyBorder="1" applyAlignment="1" applyProtection="1">
      <alignment horizontal="left" vertical="center"/>
      <protection locked="0"/>
    </xf>
    <xf numFmtId="0" fontId="2" fillId="0" borderId="4" xfId="4" applyFont="1" applyBorder="1" applyAlignment="1" applyProtection="1">
      <alignment horizontal="left" vertical="center"/>
      <protection locked="0"/>
    </xf>
    <xf numFmtId="0" fontId="2" fillId="0" borderId="5" xfId="4" applyFont="1" applyBorder="1" applyAlignment="1" applyProtection="1">
      <alignment horizontal="left" vertical="center"/>
      <protection locked="0"/>
    </xf>
    <xf numFmtId="0" fontId="2" fillId="5" borderId="3" xfId="4" applyFont="1" applyFill="1" applyBorder="1" applyAlignment="1" applyProtection="1">
      <alignment horizontal="center" vertical="center" wrapText="1"/>
      <protection locked="0"/>
    </xf>
    <xf numFmtId="0" fontId="2" fillId="5" borderId="4" xfId="4" applyFont="1" applyFill="1" applyBorder="1" applyAlignment="1" applyProtection="1">
      <alignment horizontal="center" vertical="center" wrapText="1"/>
      <protection locked="0"/>
    </xf>
    <xf numFmtId="0" fontId="2" fillId="5" borderId="5" xfId="4" applyFont="1" applyFill="1" applyBorder="1" applyAlignment="1" applyProtection="1">
      <alignment horizontal="center" vertical="center" wrapText="1"/>
      <protection locked="0"/>
    </xf>
    <xf numFmtId="0" fontId="2" fillId="5" borderId="3" xfId="4" applyFont="1" applyFill="1" applyBorder="1" applyAlignment="1" applyProtection="1">
      <alignment horizontal="left" vertical="center" wrapText="1"/>
      <protection locked="0"/>
    </xf>
    <xf numFmtId="0" fontId="2" fillId="5" borderId="4" xfId="4" applyFont="1" applyFill="1" applyBorder="1" applyAlignment="1" applyProtection="1">
      <alignment horizontal="left" vertical="center" wrapText="1"/>
      <protection locked="0"/>
    </xf>
    <xf numFmtId="0" fontId="2" fillId="5" borderId="5" xfId="4" applyFont="1" applyFill="1" applyBorder="1" applyAlignment="1" applyProtection="1">
      <alignment horizontal="left" vertical="center" wrapText="1"/>
      <protection locked="0"/>
    </xf>
    <xf numFmtId="0" fontId="5" fillId="0" borderId="3" xfId="4" applyFont="1" applyBorder="1" applyAlignment="1" applyProtection="1">
      <alignment horizontal="left" vertical="center"/>
      <protection locked="0"/>
    </xf>
    <xf numFmtId="0" fontId="5" fillId="0" borderId="4" xfId="4" applyFont="1" applyBorder="1" applyAlignment="1" applyProtection="1">
      <alignment horizontal="left" vertical="center"/>
      <protection locked="0"/>
    </xf>
    <xf numFmtId="0" fontId="5" fillId="0" borderId="5" xfId="4" applyFont="1" applyBorder="1" applyAlignment="1" applyProtection="1">
      <alignment horizontal="left" vertical="center"/>
      <protection locked="0"/>
    </xf>
    <xf numFmtId="0" fontId="5" fillId="0" borderId="3" xfId="4" applyFont="1" applyBorder="1" applyAlignment="1" applyProtection="1">
      <alignment horizontal="left" vertical="center" wrapText="1"/>
      <protection locked="0"/>
    </xf>
    <xf numFmtId="0" fontId="5" fillId="0" borderId="4" xfId="4" applyFont="1" applyBorder="1" applyAlignment="1" applyProtection="1">
      <alignment horizontal="left" vertical="center" wrapText="1"/>
      <protection locked="0"/>
    </xf>
    <xf numFmtId="0" fontId="5" fillId="0" borderId="5" xfId="4" applyFont="1" applyBorder="1" applyAlignment="1" applyProtection="1">
      <alignment horizontal="left" vertical="center" wrapText="1"/>
      <protection locked="0"/>
    </xf>
    <xf numFmtId="0" fontId="29" fillId="6" borderId="3" xfId="3" applyFont="1" applyFill="1" applyBorder="1" applyAlignment="1" applyProtection="1">
      <alignment horizontal="left" vertical="center"/>
      <protection locked="0"/>
    </xf>
    <xf numFmtId="0" fontId="29" fillId="6" borderId="4" xfId="3" applyFont="1" applyFill="1" applyBorder="1" applyAlignment="1" applyProtection="1">
      <alignment horizontal="left" vertical="center"/>
      <protection locked="0"/>
    </xf>
    <xf numFmtId="0" fontId="29" fillId="6" borderId="5" xfId="3" applyFont="1" applyFill="1" applyBorder="1" applyAlignment="1" applyProtection="1">
      <alignment horizontal="left" vertical="center"/>
      <protection locked="0"/>
    </xf>
    <xf numFmtId="0" fontId="30" fillId="0" borderId="3" xfId="4" applyFont="1" applyBorder="1" applyAlignment="1" applyProtection="1">
      <alignment horizontal="left" vertical="center" wrapText="1"/>
      <protection locked="0"/>
    </xf>
    <xf numFmtId="0" fontId="30" fillId="0" borderId="4" xfId="4" applyFont="1" applyBorder="1" applyAlignment="1" applyProtection="1">
      <alignment horizontal="left" vertical="center" wrapText="1"/>
      <protection locked="0"/>
    </xf>
    <xf numFmtId="0" fontId="30" fillId="0" borderId="5" xfId="4" applyFont="1" applyBorder="1" applyAlignment="1" applyProtection="1">
      <alignment horizontal="left" vertical="center" wrapText="1"/>
      <protection locked="0"/>
    </xf>
    <xf numFmtId="0" fontId="14" fillId="5" borderId="1" xfId="3" applyFont="1" applyFill="1" applyBorder="1" applyAlignment="1">
      <alignment horizontal="center" vertical="center"/>
    </xf>
    <xf numFmtId="0" fontId="14" fillId="5" borderId="15" xfId="3" applyFont="1" applyFill="1" applyBorder="1" applyAlignment="1">
      <alignment horizontal="center" vertical="center"/>
    </xf>
    <xf numFmtId="0" fontId="14" fillId="5" borderId="1" xfId="3" applyFont="1" applyFill="1" applyBorder="1" applyAlignment="1" applyProtection="1">
      <alignment horizontal="center" vertical="center"/>
      <protection locked="0"/>
    </xf>
    <xf numFmtId="0" fontId="14" fillId="5" borderId="2" xfId="3" applyFont="1" applyFill="1" applyBorder="1" applyAlignment="1" applyProtection="1">
      <alignment horizontal="center" vertical="center"/>
      <protection locked="0"/>
    </xf>
    <xf numFmtId="0" fontId="14" fillId="5" borderId="15" xfId="3" applyFont="1" applyFill="1" applyBorder="1" applyAlignment="1" applyProtection="1">
      <alignment horizontal="center" vertical="center"/>
      <protection locked="0"/>
    </xf>
    <xf numFmtId="0" fontId="14" fillId="5" borderId="1" xfId="4" applyFont="1" applyFill="1" applyBorder="1" applyAlignment="1">
      <alignment horizontal="center" vertical="center"/>
    </xf>
    <xf numFmtId="0" fontId="14" fillId="5" borderId="2" xfId="4" applyFont="1" applyFill="1" applyBorder="1" applyAlignment="1">
      <alignment horizontal="center" vertical="center"/>
    </xf>
    <xf numFmtId="0" fontId="14" fillId="5" borderId="15" xfId="4" applyFont="1" applyFill="1" applyBorder="1" applyAlignment="1">
      <alignment horizontal="center" vertical="center"/>
    </xf>
    <xf numFmtId="0" fontId="1" fillId="5" borderId="18" xfId="4" applyFill="1" applyBorder="1" applyAlignment="1">
      <alignment horizontal="center" vertical="center"/>
    </xf>
    <xf numFmtId="0" fontId="1" fillId="5" borderId="19" xfId="4" applyFill="1" applyBorder="1" applyAlignment="1">
      <alignment horizontal="center" vertical="center"/>
    </xf>
    <xf numFmtId="0" fontId="4" fillId="5" borderId="18" xfId="3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24" xfId="3" applyFont="1" applyFill="1" applyBorder="1" applyAlignment="1">
      <alignment horizontal="center" vertical="center" wrapText="1"/>
    </xf>
    <xf numFmtId="0" fontId="4" fillId="5" borderId="19" xfId="3" applyFont="1" applyFill="1" applyBorder="1" applyAlignment="1">
      <alignment horizontal="center" vertical="center" wrapText="1"/>
    </xf>
    <xf numFmtId="0" fontId="14" fillId="5" borderId="12" xfId="3" applyFont="1" applyFill="1" applyBorder="1" applyAlignment="1">
      <alignment horizontal="left" vertical="center"/>
    </xf>
    <xf numFmtId="0" fontId="14" fillId="5" borderId="20" xfId="3" applyFont="1" applyFill="1" applyBorder="1" applyAlignment="1">
      <alignment horizontal="left" vertical="center"/>
    </xf>
    <xf numFmtId="177" fontId="2" fillId="0" borderId="12" xfId="4" applyNumberFormat="1" applyFont="1" applyBorder="1" applyAlignment="1">
      <alignment horizontal="center" vertical="center"/>
    </xf>
    <xf numFmtId="177" fontId="2" fillId="0" borderId="20" xfId="4" applyNumberFormat="1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177" fontId="2" fillId="8" borderId="12" xfId="4" applyNumberFormat="1" applyFont="1" applyFill="1" applyBorder="1" applyAlignment="1">
      <alignment horizontal="center" vertical="center"/>
    </xf>
    <xf numFmtId="177" fontId="2" fillId="8" borderId="5" xfId="4" applyNumberFormat="1" applyFont="1" applyFill="1" applyBorder="1" applyAlignment="1">
      <alignment horizontal="center" vertical="center"/>
    </xf>
    <xf numFmtId="0" fontId="2" fillId="8" borderId="3" xfId="4" applyFont="1" applyFill="1" applyBorder="1" applyAlignment="1">
      <alignment horizontal="center" vertical="center"/>
    </xf>
    <xf numFmtId="0" fontId="2" fillId="8" borderId="20" xfId="4" applyFont="1" applyFill="1" applyBorder="1" applyAlignment="1">
      <alignment horizontal="center" vertical="center"/>
    </xf>
    <xf numFmtId="2" fontId="2" fillId="0" borderId="12" xfId="4" applyNumberFormat="1" applyFont="1" applyBorder="1" applyAlignment="1">
      <alignment horizontal="center" vertical="center"/>
    </xf>
    <xf numFmtId="2" fontId="2" fillId="0" borderId="20" xfId="4" applyNumberFormat="1" applyFont="1" applyBorder="1" applyAlignment="1">
      <alignment horizontal="center" vertical="center"/>
    </xf>
    <xf numFmtId="177" fontId="2" fillId="5" borderId="12" xfId="4" applyNumberFormat="1" applyFont="1" applyFill="1" applyBorder="1" applyAlignment="1">
      <alignment horizontal="center" vertical="center"/>
    </xf>
    <xf numFmtId="177" fontId="2" fillId="5" borderId="20" xfId="4" applyNumberFormat="1" applyFont="1" applyFill="1" applyBorder="1" applyAlignment="1">
      <alignment horizontal="center" vertical="center"/>
    </xf>
    <xf numFmtId="0" fontId="2" fillId="5" borderId="12" xfId="4" applyFont="1" applyFill="1" applyBorder="1" applyAlignment="1">
      <alignment horizontal="center" vertical="center"/>
    </xf>
    <xf numFmtId="0" fontId="2" fillId="5" borderId="20" xfId="4" applyFont="1" applyFill="1" applyBorder="1" applyAlignment="1">
      <alignment horizontal="center" vertical="center"/>
    </xf>
    <xf numFmtId="0" fontId="14" fillId="5" borderId="21" xfId="3" applyFont="1" applyFill="1" applyBorder="1" applyAlignment="1">
      <alignment horizontal="left" vertical="center"/>
    </xf>
    <xf numFmtId="0" fontId="14" fillId="5" borderId="22" xfId="3" applyFont="1" applyFill="1" applyBorder="1" applyAlignment="1">
      <alignment horizontal="left" vertical="center"/>
    </xf>
    <xf numFmtId="177" fontId="2" fillId="0" borderId="21" xfId="4" applyNumberFormat="1" applyFont="1" applyBorder="1" applyAlignment="1">
      <alignment horizontal="center" vertical="center"/>
    </xf>
    <xf numFmtId="177" fontId="2" fillId="0" borderId="22" xfId="4" applyNumberFormat="1" applyFont="1" applyBorder="1" applyAlignment="1">
      <alignment horizontal="center" vertical="center"/>
    </xf>
    <xf numFmtId="177" fontId="31" fillId="8" borderId="21" xfId="4" applyNumberFormat="1" applyFont="1" applyFill="1" applyBorder="1" applyAlignment="1">
      <alignment horizontal="center" vertical="center"/>
    </xf>
    <xf numFmtId="177" fontId="31" fillId="8" borderId="27" xfId="4" applyNumberFormat="1" applyFont="1" applyFill="1" applyBorder="1" applyAlignment="1">
      <alignment horizontal="center" vertical="center"/>
    </xf>
    <xf numFmtId="0" fontId="2" fillId="8" borderId="28" xfId="4" applyFont="1" applyFill="1" applyBorder="1" applyAlignment="1">
      <alignment horizontal="center" vertical="center"/>
    </xf>
    <xf numFmtId="0" fontId="2" fillId="8" borderId="22" xfId="4" applyFont="1" applyFill="1" applyBorder="1" applyAlignment="1">
      <alignment horizontal="center" vertical="center"/>
    </xf>
    <xf numFmtId="58" fontId="43" fillId="0" borderId="3" xfId="3" applyNumberFormat="1" applyFont="1" applyBorder="1" applyAlignment="1" applyProtection="1">
      <alignment horizontal="center" vertical="center" wrapText="1"/>
      <protection locked="0"/>
    </xf>
    <xf numFmtId="0" fontId="43" fillId="0" borderId="6" xfId="3" applyFont="1" applyBorder="1" applyAlignment="1" applyProtection="1">
      <alignment vertical="center" wrapText="1"/>
      <protection locked="0"/>
    </xf>
    <xf numFmtId="0" fontId="44" fillId="6" borderId="6" xfId="3" applyFont="1" applyFill="1" applyBorder="1" applyAlignment="1" applyProtection="1">
      <alignment vertical="center"/>
      <protection locked="0"/>
    </xf>
    <xf numFmtId="181" fontId="7" fillId="0" borderId="21" xfId="4" applyNumberFormat="1" applyFont="1" applyBorder="1" applyAlignment="1">
      <alignment horizontal="center" vertical="center"/>
    </xf>
    <xf numFmtId="181" fontId="7" fillId="0" borderId="22" xfId="4" applyNumberFormat="1" applyFont="1" applyBorder="1" applyAlignment="1">
      <alignment horizontal="center" vertical="center"/>
    </xf>
  </cellXfs>
  <cellStyles count="7">
    <cellStyle name="Comma_Sheet1" xfId="2" xr:uid="{00000000-0005-0000-0000-000031000000}"/>
    <cellStyle name="Normal_Sheet1" xfId="3" xr:uid="{00000000-0005-0000-0000-000032000000}"/>
    <cellStyle name="常规" xfId="0" builtinId="0"/>
    <cellStyle name="常规 2" xfId="4" xr:uid="{00000000-0005-0000-0000-000033000000}"/>
    <cellStyle name="常规 3" xfId="5" xr:uid="{00000000-0005-0000-0000-000034000000}"/>
    <cellStyle name="超链接" xfId="1" builtinId="8"/>
    <cellStyle name="超链接 2" xfId="6" xr:uid="{00000000-0005-0000-0000-000035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36</xdr:row>
      <xdr:rowOff>0</xdr:rowOff>
    </xdr:from>
    <xdr:to>
      <xdr:col>20</xdr:col>
      <xdr:colOff>523875</xdr:colOff>
      <xdr:row>41</xdr:row>
      <xdr:rowOff>204321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8985" y="8479155"/>
          <a:ext cx="2208530" cy="175831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21</xdr:row>
      <xdr:rowOff>0</xdr:rowOff>
    </xdr:from>
    <xdr:to>
      <xdr:col>20</xdr:col>
      <xdr:colOff>638175</xdr:colOff>
      <xdr:row>25</xdr:row>
      <xdr:rowOff>209550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88985" y="3853815"/>
          <a:ext cx="2322830" cy="163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lruiting@werf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6"/>
  <sheetViews>
    <sheetView tabSelected="1" topLeftCell="A44" zoomScale="70" zoomScaleNormal="70" workbookViewId="0">
      <selection activeCell="H105" sqref="H105:I105"/>
    </sheetView>
  </sheetViews>
  <sheetFormatPr defaultColWidth="8.46875" defaultRowHeight="15.75" x14ac:dyDescent="0.3"/>
  <cols>
    <col min="1" max="1" width="4.234375" style="3" customWidth="1"/>
    <col min="2" max="2" width="9.3515625" style="3" customWidth="1"/>
    <col min="3" max="3" width="32.46875" style="3" customWidth="1"/>
    <col min="4" max="4" width="4.05859375" style="3" customWidth="1"/>
    <col min="5" max="5" width="31.3515625" style="3" customWidth="1"/>
    <col min="6" max="6" width="11.76171875" style="3" customWidth="1"/>
    <col min="7" max="7" width="13.17578125" style="3" customWidth="1"/>
    <col min="8" max="8" width="10.8203125" style="3" customWidth="1"/>
    <col min="9" max="10" width="11.5859375" style="3" customWidth="1"/>
    <col min="11" max="11" width="12.52734375" style="3" customWidth="1"/>
    <col min="12" max="12" width="11.76171875" style="3" customWidth="1"/>
    <col min="13" max="13" width="13.5859375" style="3" customWidth="1"/>
    <col min="14" max="14" width="19.5859375" style="3" customWidth="1"/>
    <col min="15" max="15" width="11.76171875" style="3" customWidth="1"/>
    <col min="16" max="17" width="12.05859375" style="3" customWidth="1"/>
    <col min="18" max="18" width="43.05859375" style="3" customWidth="1"/>
    <col min="19" max="19" width="10.3515625" style="3" customWidth="1"/>
    <col min="20" max="20" width="11.76171875" style="3" customWidth="1"/>
    <col min="21" max="34" width="8.46875" style="3"/>
    <col min="35" max="35" width="11.5859375" style="3" customWidth="1"/>
    <col min="36" max="16384" width="8.46875" style="3"/>
  </cols>
  <sheetData>
    <row r="1" spans="1:20" s="1" customFormat="1" x14ac:dyDescent="0.3"/>
    <row r="2" spans="1:20" ht="39.4" customHeight="1" x14ac:dyDescent="0.3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6"/>
    </row>
    <row r="3" spans="1:20" ht="9.4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6"/>
      <c r="T3" s="46"/>
    </row>
    <row r="4" spans="1:20" x14ac:dyDescent="0.3">
      <c r="A4" s="97" t="s">
        <v>1</v>
      </c>
      <c r="B4" s="98"/>
      <c r="C4" s="98"/>
      <c r="D4" s="98"/>
      <c r="E4" s="99"/>
      <c r="F4" s="100" t="s">
        <v>2</v>
      </c>
      <c r="G4" s="101"/>
      <c r="H4" s="101"/>
      <c r="I4" s="101"/>
      <c r="J4" s="101"/>
      <c r="K4" s="102"/>
      <c r="L4" s="38"/>
      <c r="M4" s="39"/>
      <c r="N4" s="4"/>
      <c r="O4" s="40" t="s">
        <v>3</v>
      </c>
      <c r="P4" s="41" t="s">
        <v>4</v>
      </c>
    </row>
    <row r="5" spans="1:20" x14ac:dyDescent="0.3">
      <c r="A5" s="97" t="s">
        <v>5</v>
      </c>
      <c r="B5" s="98"/>
      <c r="C5" s="98"/>
      <c r="D5" s="98"/>
      <c r="E5" s="99"/>
      <c r="F5" s="100" t="s">
        <v>6</v>
      </c>
      <c r="G5" s="101"/>
      <c r="H5" s="101"/>
      <c r="I5" s="101"/>
      <c r="J5" s="101"/>
      <c r="K5" s="102"/>
      <c r="L5" s="38"/>
      <c r="M5" s="5" t="s">
        <v>7</v>
      </c>
      <c r="N5" s="7"/>
      <c r="O5" s="42">
        <v>2</v>
      </c>
      <c r="P5" s="43"/>
    </row>
    <row r="6" spans="1:20" x14ac:dyDescent="0.3">
      <c r="A6" s="5" t="s">
        <v>8</v>
      </c>
      <c r="B6" s="6"/>
      <c r="C6" s="6"/>
      <c r="D6" s="6"/>
      <c r="E6" s="7"/>
      <c r="F6" s="100" t="s">
        <v>9</v>
      </c>
      <c r="G6" s="101"/>
      <c r="H6" s="101"/>
      <c r="I6" s="101"/>
      <c r="J6" s="101"/>
      <c r="K6" s="102"/>
      <c r="L6" s="38"/>
      <c r="M6" s="5" t="s">
        <v>10</v>
      </c>
      <c r="N6" s="7"/>
      <c r="O6" s="44">
        <v>10</v>
      </c>
      <c r="P6" s="45"/>
    </row>
    <row r="7" spans="1:20" x14ac:dyDescent="0.3">
      <c r="A7" s="5" t="s">
        <v>11</v>
      </c>
      <c r="B7" s="6"/>
      <c r="C7" s="6"/>
      <c r="D7" s="6"/>
      <c r="E7" s="7"/>
      <c r="F7" s="100" t="s">
        <v>12</v>
      </c>
      <c r="G7" s="101"/>
      <c r="H7" s="101"/>
      <c r="I7" s="101"/>
      <c r="J7" s="101"/>
      <c r="K7" s="102"/>
      <c r="L7" s="38"/>
      <c r="S7" s="46"/>
      <c r="T7" s="46"/>
    </row>
    <row r="8" spans="1:20" x14ac:dyDescent="0.3">
      <c r="A8" s="5" t="s">
        <v>13</v>
      </c>
      <c r="B8" s="6"/>
      <c r="C8" s="6"/>
      <c r="D8" s="6"/>
      <c r="E8" s="7"/>
      <c r="F8" s="103" t="s">
        <v>14</v>
      </c>
      <c r="G8" s="104"/>
      <c r="H8" s="104"/>
      <c r="I8" s="104"/>
      <c r="J8" s="104"/>
      <c r="K8" s="105"/>
      <c r="L8" s="38"/>
      <c r="R8" s="46"/>
      <c r="S8" s="4"/>
    </row>
    <row r="9" spans="1:20" x14ac:dyDescent="0.3">
      <c r="A9" s="5" t="s">
        <v>15</v>
      </c>
      <c r="B9" s="6"/>
      <c r="C9" s="6"/>
      <c r="D9" s="6"/>
      <c r="E9" s="7"/>
      <c r="F9" s="106" t="s">
        <v>16</v>
      </c>
      <c r="G9" s="101"/>
      <c r="H9" s="101"/>
      <c r="I9" s="101"/>
      <c r="J9" s="101"/>
      <c r="K9" s="102"/>
      <c r="L9" s="38"/>
      <c r="Q9" s="4"/>
      <c r="R9" s="46"/>
      <c r="S9" s="4"/>
    </row>
    <row r="10" spans="1:20" x14ac:dyDescent="0.3">
      <c r="A10" s="107" t="s">
        <v>17</v>
      </c>
      <c r="B10" s="107"/>
      <c r="C10" s="107"/>
      <c r="D10" s="107"/>
      <c r="E10" s="107"/>
      <c r="F10" s="108" t="s">
        <v>18</v>
      </c>
      <c r="G10" s="104"/>
      <c r="H10" s="104"/>
      <c r="I10" s="104"/>
      <c r="J10" s="104"/>
      <c r="K10" s="105"/>
      <c r="L10" s="38"/>
      <c r="Q10" s="46"/>
      <c r="R10" s="46"/>
      <c r="S10" s="46"/>
      <c r="T10" s="4"/>
    </row>
    <row r="11" spans="1:20" x14ac:dyDescent="0.3">
      <c r="A11" s="107" t="s">
        <v>19</v>
      </c>
      <c r="B11" s="107"/>
      <c r="C11" s="107"/>
      <c r="D11" s="107"/>
      <c r="E11" s="107"/>
      <c r="F11" s="100" t="s">
        <v>20</v>
      </c>
      <c r="G11" s="101"/>
      <c r="H11" s="101"/>
      <c r="I11" s="101"/>
      <c r="J11" s="101"/>
      <c r="K11" s="102"/>
      <c r="L11" s="38"/>
      <c r="Q11" s="46"/>
      <c r="R11" s="46"/>
      <c r="S11" s="46"/>
      <c r="T11" s="4"/>
    </row>
    <row r="12" spans="1:20" x14ac:dyDescent="0.3">
      <c r="A12" s="107" t="s">
        <v>21</v>
      </c>
      <c r="B12" s="107"/>
      <c r="C12" s="107"/>
      <c r="D12" s="107"/>
      <c r="E12" s="107"/>
      <c r="F12" s="109" t="s">
        <v>22</v>
      </c>
      <c r="G12" s="101"/>
      <c r="H12" s="101"/>
      <c r="I12" s="101"/>
      <c r="J12" s="101"/>
      <c r="K12" s="102"/>
      <c r="L12" s="38"/>
      <c r="Q12" s="46"/>
      <c r="R12" s="46"/>
      <c r="S12" s="46"/>
      <c r="T12" s="4"/>
    </row>
    <row r="13" spans="1:20" ht="8.65" customHeight="1" x14ac:dyDescent="0.3">
      <c r="A13" s="8"/>
      <c r="B13" s="8"/>
      <c r="C13" s="8"/>
      <c r="D13" s="8"/>
      <c r="E13" s="8"/>
      <c r="F13" s="9"/>
      <c r="G13" s="9"/>
      <c r="H13" s="9"/>
      <c r="I13" s="9"/>
      <c r="J13" s="9"/>
      <c r="K13" s="9"/>
      <c r="L13" s="38"/>
      <c r="M13" s="46"/>
      <c r="N13" s="46"/>
      <c r="O13" s="46"/>
      <c r="P13" s="46"/>
      <c r="Q13" s="46"/>
      <c r="R13" s="46"/>
      <c r="S13" s="46"/>
      <c r="T13" s="4"/>
    </row>
    <row r="14" spans="1:20" ht="19.5" hidden="1" customHeight="1" x14ac:dyDescent="0.3">
      <c r="A14" s="110" t="s">
        <v>23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46"/>
      <c r="T14" s="4"/>
    </row>
    <row r="15" spans="1:20" ht="16.5" hidden="1" customHeight="1" x14ac:dyDescent="0.3">
      <c r="A15" s="112" t="s">
        <v>24</v>
      </c>
      <c r="B15" s="113"/>
      <c r="C15" s="113"/>
      <c r="D15" s="113"/>
      <c r="E15" s="113"/>
      <c r="F15" s="112" t="s">
        <v>25</v>
      </c>
      <c r="G15" s="113"/>
      <c r="H15" s="113"/>
      <c r="I15" s="113"/>
      <c r="J15" s="114"/>
      <c r="K15" s="115" t="s">
        <v>26</v>
      </c>
      <c r="L15" s="116"/>
      <c r="M15" s="116"/>
      <c r="N15" s="116"/>
      <c r="O15" s="117" t="s">
        <v>27</v>
      </c>
      <c r="P15" s="118"/>
      <c r="Q15" s="119"/>
      <c r="R15" s="16" t="s">
        <v>28</v>
      </c>
      <c r="S15" s="60"/>
      <c r="T15" s="60"/>
    </row>
    <row r="16" spans="1:20" s="2" customFormat="1" ht="17.25" hidden="1" customHeight="1" x14ac:dyDescent="0.3">
      <c r="A16" s="120" t="s">
        <v>29</v>
      </c>
      <c r="B16" s="121"/>
      <c r="C16" s="121"/>
      <c r="D16" s="121"/>
      <c r="E16" s="122"/>
      <c r="F16" s="10" t="s">
        <v>30</v>
      </c>
      <c r="G16" s="11"/>
      <c r="H16" s="11"/>
      <c r="I16" s="11"/>
      <c r="J16" s="47"/>
      <c r="K16" s="48"/>
      <c r="L16" s="48"/>
      <c r="M16" s="49"/>
      <c r="N16" s="50"/>
      <c r="O16" s="51">
        <f>M16-I16</f>
        <v>0</v>
      </c>
      <c r="P16" s="51">
        <f>O16*L16*K16</f>
        <v>0</v>
      </c>
      <c r="Q16" s="51">
        <f>N16-J16</f>
        <v>0</v>
      </c>
      <c r="R16" s="61"/>
    </row>
    <row r="17" spans="1:20" s="2" customFormat="1" ht="17.25" hidden="1" customHeight="1" x14ac:dyDescent="0.3">
      <c r="A17" s="123" t="s">
        <v>31</v>
      </c>
      <c r="B17" s="124"/>
      <c r="C17" s="124"/>
      <c r="D17" s="124"/>
      <c r="E17" s="125"/>
      <c r="F17" s="12"/>
      <c r="G17" s="11"/>
      <c r="H17" s="11"/>
      <c r="I17" s="11"/>
      <c r="J17" s="47">
        <f>I16*F17</f>
        <v>0</v>
      </c>
      <c r="K17" s="52"/>
      <c r="L17" s="53"/>
      <c r="M17" s="52"/>
      <c r="N17" s="54">
        <f>M16*F17</f>
        <v>0</v>
      </c>
      <c r="O17" s="51">
        <f>M17-I17</f>
        <v>0</v>
      </c>
      <c r="P17" s="51">
        <f>O17*L17*K17</f>
        <v>0</v>
      </c>
      <c r="Q17" s="51">
        <f>N17-J17</f>
        <v>0</v>
      </c>
      <c r="R17" s="61"/>
    </row>
    <row r="18" spans="1:20" ht="21.75" customHeight="1" x14ac:dyDescent="0.3">
      <c r="A18" s="126" t="s">
        <v>32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60"/>
      <c r="T18" s="60"/>
    </row>
    <row r="19" spans="1:20" s="2" customFormat="1" ht="15.75" customHeight="1" x14ac:dyDescent="0.3">
      <c r="A19" s="13">
        <v>1</v>
      </c>
      <c r="B19" s="128" t="s">
        <v>33</v>
      </c>
      <c r="C19" s="129"/>
      <c r="D19" s="129"/>
      <c r="E19" s="13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20" s="2" customFormat="1" ht="19.5" customHeight="1" x14ac:dyDescent="0.3">
      <c r="A20" s="131"/>
      <c r="B20" s="131"/>
      <c r="C20" s="131"/>
      <c r="D20" s="131"/>
      <c r="E20" s="131"/>
      <c r="F20" s="15"/>
      <c r="G20" s="16" t="s">
        <v>34</v>
      </c>
      <c r="H20" s="16" t="s">
        <v>34</v>
      </c>
      <c r="I20" s="16" t="s">
        <v>34</v>
      </c>
      <c r="J20" s="16" t="s">
        <v>34</v>
      </c>
      <c r="K20" s="27" t="s">
        <v>35</v>
      </c>
      <c r="L20" s="27" t="s">
        <v>35</v>
      </c>
      <c r="M20" s="27" t="s">
        <v>36</v>
      </c>
      <c r="N20" s="55" t="s">
        <v>37</v>
      </c>
      <c r="O20" s="16" t="s">
        <v>38</v>
      </c>
      <c r="P20" s="16" t="s">
        <v>39</v>
      </c>
      <c r="Q20" s="62" t="s">
        <v>40</v>
      </c>
      <c r="R20" s="16" t="s">
        <v>28</v>
      </c>
    </row>
    <row r="21" spans="1:20" s="2" customFormat="1" ht="39.75" customHeight="1" x14ac:dyDescent="0.3">
      <c r="A21" s="132" t="s">
        <v>41</v>
      </c>
      <c r="B21" s="132"/>
      <c r="C21" s="132"/>
      <c r="D21" s="132"/>
      <c r="E21" s="132"/>
      <c r="F21" s="17" t="s">
        <v>42</v>
      </c>
      <c r="G21" s="17" t="s">
        <v>43</v>
      </c>
      <c r="H21" s="17" t="s">
        <v>44</v>
      </c>
      <c r="I21" s="17" t="s">
        <v>45</v>
      </c>
      <c r="J21" s="17" t="s">
        <v>46</v>
      </c>
      <c r="K21" s="17" t="s">
        <v>47</v>
      </c>
      <c r="L21" s="17" t="s">
        <v>48</v>
      </c>
      <c r="M21" s="17" t="s">
        <v>49</v>
      </c>
      <c r="N21" s="17" t="s">
        <v>50</v>
      </c>
      <c r="O21" s="17" t="s">
        <v>51</v>
      </c>
      <c r="P21" s="17" t="s">
        <v>39</v>
      </c>
      <c r="Q21" s="58" t="s">
        <v>52</v>
      </c>
      <c r="R21" s="63"/>
    </row>
    <row r="22" spans="1:20" s="2" customFormat="1" ht="42" customHeight="1" x14ac:dyDescent="0.3">
      <c r="A22" s="133" t="s">
        <v>53</v>
      </c>
      <c r="B22" s="134"/>
      <c r="C22" s="134"/>
      <c r="D22" s="135" t="s">
        <v>54</v>
      </c>
      <c r="E22" s="136"/>
      <c r="F22" s="18"/>
      <c r="G22" s="19"/>
      <c r="H22" s="20"/>
      <c r="I22" s="18"/>
      <c r="J22" s="56"/>
      <c r="K22" s="52"/>
      <c r="L22" s="53"/>
      <c r="M22" s="52"/>
      <c r="N22" s="57">
        <f>M22*L22*K22</f>
        <v>0</v>
      </c>
      <c r="O22" s="51">
        <f t="shared" ref="O22:O26" si="0">M22-I22</f>
        <v>0</v>
      </c>
      <c r="P22" s="51">
        <f t="shared" ref="P22:P26" si="1">O22*L22*K22</f>
        <v>0</v>
      </c>
      <c r="Q22" s="51">
        <f t="shared" ref="Q22:Q26" si="2">N22-J22</f>
        <v>0</v>
      </c>
      <c r="R22" s="64"/>
      <c r="S22" s="65"/>
    </row>
    <row r="23" spans="1:20" s="2" customFormat="1" ht="24.5" customHeight="1" x14ac:dyDescent="0.3">
      <c r="A23" s="137" t="s">
        <v>55</v>
      </c>
      <c r="B23" s="138"/>
      <c r="C23" s="138"/>
      <c r="D23" s="139" t="s">
        <v>56</v>
      </c>
      <c r="E23" s="140"/>
      <c r="F23" s="21" t="s">
        <v>57</v>
      </c>
      <c r="G23" s="19">
        <v>10</v>
      </c>
      <c r="H23" s="20">
        <v>1</v>
      </c>
      <c r="I23" s="18">
        <v>700</v>
      </c>
      <c r="J23" s="56">
        <f>G23*H23*I23</f>
        <v>7000</v>
      </c>
      <c r="K23" s="52"/>
      <c r="L23" s="53"/>
      <c r="M23" s="52"/>
      <c r="N23" s="57">
        <f>M23*L23*K23</f>
        <v>0</v>
      </c>
      <c r="O23" s="51">
        <f t="shared" si="0"/>
        <v>-700</v>
      </c>
      <c r="P23" s="51">
        <f t="shared" si="1"/>
        <v>0</v>
      </c>
      <c r="Q23" s="51">
        <f t="shared" si="2"/>
        <v>-7000</v>
      </c>
      <c r="R23" s="66"/>
    </row>
    <row r="24" spans="1:20" s="2" customFormat="1" ht="24.5" customHeight="1" x14ac:dyDescent="0.3">
      <c r="A24" s="137" t="s">
        <v>58</v>
      </c>
      <c r="B24" s="138"/>
      <c r="C24" s="138"/>
      <c r="D24" s="139" t="s">
        <v>59</v>
      </c>
      <c r="E24" s="140"/>
      <c r="F24" s="21" t="s">
        <v>57</v>
      </c>
      <c r="G24" s="19"/>
      <c r="H24" s="20"/>
      <c r="I24" s="18"/>
      <c r="J24" s="56">
        <f>G24*H24*I24</f>
        <v>0</v>
      </c>
      <c r="K24" s="52"/>
      <c r="L24" s="53"/>
      <c r="M24" s="52"/>
      <c r="N24" s="57">
        <f>M24*L24*K24</f>
        <v>0</v>
      </c>
      <c r="O24" s="51">
        <f t="shared" si="0"/>
        <v>0</v>
      </c>
      <c r="P24" s="51">
        <f t="shared" si="1"/>
        <v>0</v>
      </c>
      <c r="Q24" s="51">
        <f t="shared" si="2"/>
        <v>0</v>
      </c>
      <c r="R24" s="66"/>
    </row>
    <row r="25" spans="1:20" s="2" customFormat="1" ht="21.5" customHeight="1" x14ac:dyDescent="0.3">
      <c r="A25" s="141" t="s">
        <v>60</v>
      </c>
      <c r="B25" s="142"/>
      <c r="C25" s="142"/>
      <c r="D25" s="142"/>
      <c r="E25" s="143"/>
      <c r="F25" s="144"/>
      <c r="G25" s="145"/>
      <c r="H25" s="145"/>
      <c r="I25" s="145"/>
      <c r="J25" s="146"/>
      <c r="K25" s="17"/>
      <c r="L25" s="22"/>
      <c r="M25" s="17"/>
      <c r="N25" s="17"/>
      <c r="O25" s="51">
        <f t="shared" si="0"/>
        <v>0</v>
      </c>
      <c r="P25" s="51">
        <f t="shared" si="1"/>
        <v>0</v>
      </c>
      <c r="Q25" s="51">
        <f t="shared" si="2"/>
        <v>0</v>
      </c>
      <c r="R25" s="61"/>
    </row>
    <row r="26" spans="1:20" s="2" customFormat="1" ht="25.05" customHeight="1" x14ac:dyDescent="0.3">
      <c r="A26" s="147" t="s">
        <v>61</v>
      </c>
      <c r="B26" s="148"/>
      <c r="C26" s="148"/>
      <c r="D26" s="148"/>
      <c r="E26" s="149"/>
      <c r="F26" s="150"/>
      <c r="G26" s="150"/>
      <c r="H26" s="150"/>
      <c r="I26" s="150"/>
      <c r="J26" s="47">
        <f>SUM(J22:J25)</f>
        <v>7000</v>
      </c>
      <c r="K26" s="48"/>
      <c r="L26" s="48"/>
      <c r="M26" s="49"/>
      <c r="N26" s="54">
        <f>SUM(N22:N25)</f>
        <v>0</v>
      </c>
      <c r="O26" s="51">
        <f t="shared" si="0"/>
        <v>0</v>
      </c>
      <c r="P26" s="51">
        <f t="shared" si="1"/>
        <v>0</v>
      </c>
      <c r="Q26" s="67">
        <f t="shared" si="2"/>
        <v>-7000</v>
      </c>
      <c r="R26" s="61"/>
    </row>
    <row r="27" spans="1:20" s="2" customFormat="1" ht="16.05" customHeight="1" x14ac:dyDescent="0.3">
      <c r="A27" s="13">
        <v>2</v>
      </c>
      <c r="B27" s="128" t="s">
        <v>62</v>
      </c>
      <c r="C27" s="129"/>
      <c r="D27" s="129"/>
      <c r="E27" s="13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20" s="2" customFormat="1" ht="19.05" customHeight="1" x14ac:dyDescent="0.3">
      <c r="A28" s="151"/>
      <c r="B28" s="152"/>
      <c r="C28" s="152"/>
      <c r="D28" s="152"/>
      <c r="E28" s="153"/>
      <c r="F28" s="15"/>
      <c r="G28" s="16" t="s">
        <v>34</v>
      </c>
      <c r="H28" s="16" t="s">
        <v>34</v>
      </c>
      <c r="I28" s="16" t="s">
        <v>34</v>
      </c>
      <c r="J28" s="55" t="s">
        <v>34</v>
      </c>
      <c r="K28" s="27" t="s">
        <v>35</v>
      </c>
      <c r="L28" s="27" t="s">
        <v>35</v>
      </c>
      <c r="M28" s="27" t="s">
        <v>36</v>
      </c>
      <c r="N28" s="55" t="s">
        <v>37</v>
      </c>
      <c r="O28" s="16" t="s">
        <v>38</v>
      </c>
      <c r="P28" s="16" t="s">
        <v>39</v>
      </c>
      <c r="Q28" s="62" t="s">
        <v>40</v>
      </c>
      <c r="R28" s="16" t="s">
        <v>28</v>
      </c>
    </row>
    <row r="29" spans="1:20" s="2" customFormat="1" ht="38.25" x14ac:dyDescent="0.3">
      <c r="A29" s="154" t="s">
        <v>63</v>
      </c>
      <c r="B29" s="155"/>
      <c r="C29" s="155"/>
      <c r="D29" s="155"/>
      <c r="E29" s="156"/>
      <c r="F29" s="17" t="s">
        <v>42</v>
      </c>
      <c r="G29" s="17" t="s">
        <v>64</v>
      </c>
      <c r="H29" s="17" t="s">
        <v>65</v>
      </c>
      <c r="I29" s="17" t="s">
        <v>45</v>
      </c>
      <c r="J29" s="58" t="s">
        <v>46</v>
      </c>
      <c r="K29" s="17" t="s">
        <v>66</v>
      </c>
      <c r="L29" s="17" t="s">
        <v>67</v>
      </c>
      <c r="M29" s="17" t="s">
        <v>49</v>
      </c>
      <c r="N29" s="58" t="s">
        <v>50</v>
      </c>
      <c r="O29" s="17" t="s">
        <v>51</v>
      </c>
      <c r="P29" s="17" t="s">
        <v>39</v>
      </c>
      <c r="Q29" s="58" t="s">
        <v>52</v>
      </c>
      <c r="R29" s="63"/>
    </row>
    <row r="30" spans="1:20" s="2" customFormat="1" ht="15.75" customHeight="1" x14ac:dyDescent="0.3">
      <c r="A30" s="23" t="s">
        <v>68</v>
      </c>
      <c r="B30" s="24"/>
      <c r="C30" s="157" t="s">
        <v>69</v>
      </c>
      <c r="D30" s="157"/>
      <c r="E30" s="158"/>
      <c r="F30" s="25" t="s">
        <v>30</v>
      </c>
      <c r="G30" s="19">
        <v>10</v>
      </c>
      <c r="H30" s="20">
        <v>1</v>
      </c>
      <c r="I30" s="18">
        <v>98</v>
      </c>
      <c r="J30" s="56">
        <f>G30*H30*I30</f>
        <v>980</v>
      </c>
      <c r="K30" s="52"/>
      <c r="L30" s="53"/>
      <c r="M30" s="52"/>
      <c r="N30" s="57">
        <f>M30*L30*K30</f>
        <v>0</v>
      </c>
      <c r="O30" s="51">
        <f>M30-I30</f>
        <v>-98</v>
      </c>
      <c r="P30" s="51">
        <f>O30*L30*K30</f>
        <v>0</v>
      </c>
      <c r="Q30" s="51">
        <f>N30-J30</f>
        <v>-980</v>
      </c>
      <c r="R30" s="68"/>
    </row>
    <row r="31" spans="1:20" s="2" customFormat="1" ht="16.05" customHeight="1" x14ac:dyDescent="0.3">
      <c r="A31" s="23" t="s">
        <v>68</v>
      </c>
      <c r="B31" s="24"/>
      <c r="C31" s="157"/>
      <c r="D31" s="157"/>
      <c r="E31" s="158"/>
      <c r="F31" s="25" t="s">
        <v>30</v>
      </c>
      <c r="G31" s="19">
        <v>10</v>
      </c>
      <c r="H31" s="20"/>
      <c r="I31" s="18"/>
      <c r="J31" s="56">
        <f>G31*H31*I31</f>
        <v>0</v>
      </c>
      <c r="K31" s="52"/>
      <c r="L31" s="53"/>
      <c r="M31" s="52"/>
      <c r="N31" s="57">
        <f t="shared" ref="N31" si="3">M31*L31*K31</f>
        <v>0</v>
      </c>
      <c r="O31" s="51">
        <f t="shared" ref="O31" si="4">M31-I31</f>
        <v>0</v>
      </c>
      <c r="P31" s="51">
        <f t="shared" ref="P31" si="5">O31*L31*K31</f>
        <v>0</v>
      </c>
      <c r="Q31" s="51">
        <f t="shared" ref="Q31" si="6">N31-J31</f>
        <v>0</v>
      </c>
      <c r="R31" s="68"/>
    </row>
    <row r="32" spans="1:20" s="2" customFormat="1" ht="15" customHeight="1" x14ac:dyDescent="0.3">
      <c r="A32" s="159" t="s">
        <v>60</v>
      </c>
      <c r="B32" s="159"/>
      <c r="C32" s="159"/>
      <c r="D32" s="159"/>
      <c r="E32" s="159"/>
      <c r="F32" s="160"/>
      <c r="G32" s="161"/>
      <c r="H32" s="161"/>
      <c r="I32" s="161"/>
      <c r="J32" s="161"/>
      <c r="K32" s="17"/>
      <c r="L32" s="22"/>
      <c r="M32" s="17"/>
      <c r="N32" s="17"/>
      <c r="O32" s="17"/>
      <c r="P32" s="17"/>
      <c r="Q32" s="17"/>
      <c r="R32" s="64"/>
    </row>
    <row r="33" spans="1:18" s="2" customFormat="1" ht="16.5" customHeight="1" x14ac:dyDescent="0.3">
      <c r="A33" s="147" t="s">
        <v>70</v>
      </c>
      <c r="B33" s="148"/>
      <c r="C33" s="148"/>
      <c r="D33" s="148"/>
      <c r="E33" s="149"/>
      <c r="F33" s="26"/>
      <c r="G33" s="11"/>
      <c r="H33" s="11"/>
      <c r="I33" s="59"/>
      <c r="J33" s="47">
        <f>SUM(J30:J32)</f>
        <v>980</v>
      </c>
      <c r="K33" s="48"/>
      <c r="L33" s="48"/>
      <c r="M33" s="49"/>
      <c r="N33" s="54">
        <f>SUM(N30:N32)</f>
        <v>0</v>
      </c>
      <c r="O33" s="51">
        <f t="shared" ref="O33:O39" si="7">M33-I33</f>
        <v>0</v>
      </c>
      <c r="P33" s="51">
        <f t="shared" ref="P33:P40" si="8">O33*L33*K33</f>
        <v>0</v>
      </c>
      <c r="Q33" s="67">
        <f>N33-J33</f>
        <v>-980</v>
      </c>
      <c r="R33" s="61"/>
    </row>
    <row r="34" spans="1:18" s="2" customFormat="1" ht="15" customHeight="1" x14ac:dyDescent="0.3">
      <c r="A34" s="27">
        <v>3</v>
      </c>
      <c r="B34" s="162" t="s">
        <v>71</v>
      </c>
      <c r="C34" s="163"/>
      <c r="D34" s="163"/>
      <c r="E34" s="164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8" s="2" customFormat="1" ht="13.15" x14ac:dyDescent="0.3">
      <c r="A35" s="165"/>
      <c r="B35" s="166"/>
      <c r="C35" s="166"/>
      <c r="D35" s="166"/>
      <c r="E35" s="167"/>
      <c r="F35" s="15"/>
      <c r="G35" s="16" t="s">
        <v>34</v>
      </c>
      <c r="H35" s="16" t="s">
        <v>34</v>
      </c>
      <c r="I35" s="16" t="s">
        <v>34</v>
      </c>
      <c r="J35" s="55" t="s">
        <v>34</v>
      </c>
      <c r="K35" s="27" t="s">
        <v>35</v>
      </c>
      <c r="L35" s="27" t="s">
        <v>35</v>
      </c>
      <c r="M35" s="27" t="s">
        <v>36</v>
      </c>
      <c r="N35" s="55" t="s">
        <v>37</v>
      </c>
      <c r="O35" s="16" t="s">
        <v>38</v>
      </c>
      <c r="P35" s="16" t="s">
        <v>39</v>
      </c>
      <c r="Q35" s="62" t="s">
        <v>40</v>
      </c>
      <c r="R35" s="16" t="s">
        <v>28</v>
      </c>
    </row>
    <row r="36" spans="1:18" s="2" customFormat="1" ht="38.25" x14ac:dyDescent="0.3">
      <c r="A36" s="168" t="s">
        <v>72</v>
      </c>
      <c r="B36" s="169"/>
      <c r="C36" s="169"/>
      <c r="D36" s="169"/>
      <c r="E36" s="170"/>
      <c r="F36" s="17" t="s">
        <v>42</v>
      </c>
      <c r="G36" s="17" t="s">
        <v>73</v>
      </c>
      <c r="H36" s="17" t="s">
        <v>65</v>
      </c>
      <c r="I36" s="17" t="s">
        <v>45</v>
      </c>
      <c r="J36" s="58" t="s">
        <v>46</v>
      </c>
      <c r="K36" s="17" t="s">
        <v>74</v>
      </c>
      <c r="L36" s="17" t="s">
        <v>67</v>
      </c>
      <c r="M36" s="17" t="s">
        <v>49</v>
      </c>
      <c r="N36" s="58" t="s">
        <v>50</v>
      </c>
      <c r="O36" s="17" t="s">
        <v>51</v>
      </c>
      <c r="P36" s="17" t="s">
        <v>39</v>
      </c>
      <c r="Q36" s="17" t="s">
        <v>52</v>
      </c>
      <c r="R36" s="63"/>
    </row>
    <row r="37" spans="1:18" s="2" customFormat="1" ht="45" customHeight="1" x14ac:dyDescent="0.3">
      <c r="A37" s="171" t="s">
        <v>75</v>
      </c>
      <c r="B37" s="172"/>
      <c r="C37" s="261" t="s">
        <v>131</v>
      </c>
      <c r="D37" s="173"/>
      <c r="E37" s="262" t="s">
        <v>132</v>
      </c>
      <c r="F37" s="10" t="s">
        <v>30</v>
      </c>
      <c r="G37" s="29">
        <v>3</v>
      </c>
      <c r="H37" s="30">
        <v>1</v>
      </c>
      <c r="I37" s="18">
        <v>1500</v>
      </c>
      <c r="J37" s="56">
        <f>G37*H37*I37</f>
        <v>4500</v>
      </c>
      <c r="K37" s="52"/>
      <c r="L37" s="53"/>
      <c r="M37" s="52"/>
      <c r="N37" s="57">
        <f>M37*L37*K37</f>
        <v>0</v>
      </c>
      <c r="O37" s="51">
        <f t="shared" si="7"/>
        <v>-1500</v>
      </c>
      <c r="P37" s="51">
        <f t="shared" si="8"/>
        <v>0</v>
      </c>
      <c r="Q37" s="51">
        <f t="shared" ref="Q37:Q40" si="9">N37-J37</f>
        <v>-4500</v>
      </c>
      <c r="R37" s="68"/>
    </row>
    <row r="38" spans="1:18" s="2" customFormat="1" ht="21.4" customHeight="1" x14ac:dyDescent="0.3">
      <c r="A38" s="174" t="s">
        <v>76</v>
      </c>
      <c r="B38" s="175"/>
      <c r="C38" s="175"/>
      <c r="D38" s="175"/>
      <c r="E38" s="263" t="s">
        <v>134</v>
      </c>
      <c r="F38" s="10" t="s">
        <v>30</v>
      </c>
      <c r="G38" s="29">
        <v>10</v>
      </c>
      <c r="H38" s="30">
        <v>2</v>
      </c>
      <c r="I38" s="18">
        <v>68</v>
      </c>
      <c r="J38" s="56">
        <f>G38*H38*I38</f>
        <v>1360</v>
      </c>
      <c r="K38" s="52"/>
      <c r="L38" s="53"/>
      <c r="M38" s="52"/>
      <c r="N38" s="57">
        <f t="shared" ref="N38" si="10">M38*L38*K38</f>
        <v>0</v>
      </c>
      <c r="O38" s="51">
        <f t="shared" si="7"/>
        <v>-68</v>
      </c>
      <c r="P38" s="51">
        <f t="shared" si="8"/>
        <v>0</v>
      </c>
      <c r="Q38" s="51">
        <f t="shared" si="9"/>
        <v>-1360</v>
      </c>
      <c r="R38" s="64"/>
    </row>
    <row r="39" spans="1:18" s="2" customFormat="1" ht="17.25" customHeight="1" x14ac:dyDescent="0.3">
      <c r="A39" s="176" t="s">
        <v>77</v>
      </c>
      <c r="B39" s="176"/>
      <c r="C39" s="176"/>
      <c r="D39" s="176"/>
      <c r="E39" s="176"/>
      <c r="F39" s="10" t="s">
        <v>30</v>
      </c>
      <c r="G39" s="11"/>
      <c r="H39" s="11"/>
      <c r="I39" s="59"/>
      <c r="J39" s="47">
        <f>SUM(J37:J38)</f>
        <v>5860</v>
      </c>
      <c r="K39" s="48"/>
      <c r="L39" s="48"/>
      <c r="M39" s="49"/>
      <c r="N39" s="54">
        <f>SUM(N37:N38)</f>
        <v>0</v>
      </c>
      <c r="O39" s="51">
        <f t="shared" si="7"/>
        <v>0</v>
      </c>
      <c r="P39" s="51">
        <f t="shared" si="8"/>
        <v>0</v>
      </c>
      <c r="Q39" s="51">
        <f t="shared" si="9"/>
        <v>-5860</v>
      </c>
      <c r="R39" s="61"/>
    </row>
    <row r="40" spans="1:18" s="2" customFormat="1" ht="19.5" customHeight="1" x14ac:dyDescent="0.3">
      <c r="A40" s="177" t="s">
        <v>31</v>
      </c>
      <c r="B40" s="177"/>
      <c r="C40" s="177"/>
      <c r="D40" s="177"/>
      <c r="E40" s="177"/>
      <c r="F40" s="12">
        <v>0.08</v>
      </c>
      <c r="G40" s="11"/>
      <c r="H40" s="11"/>
      <c r="I40" s="11"/>
      <c r="J40" s="47">
        <f>(J26+J33+J39)*F40</f>
        <v>1107.2</v>
      </c>
      <c r="K40" s="52"/>
      <c r="L40" s="53"/>
      <c r="M40" s="52"/>
      <c r="N40" s="54">
        <f>(N26+N33+N39)*F40</f>
        <v>0</v>
      </c>
      <c r="O40" s="51">
        <f t="shared" ref="O40" si="11">M40-I40</f>
        <v>0</v>
      </c>
      <c r="P40" s="51">
        <f t="shared" si="8"/>
        <v>0</v>
      </c>
      <c r="Q40" s="67">
        <f t="shared" si="9"/>
        <v>-1107.2</v>
      </c>
      <c r="R40" s="61"/>
    </row>
    <row r="41" spans="1:18" s="2" customFormat="1" ht="19.5" customHeight="1" x14ac:dyDescent="0.3">
      <c r="A41" s="178" t="s">
        <v>78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</row>
    <row r="42" spans="1:18" s="2" customFormat="1" ht="22.5" customHeight="1" x14ac:dyDescent="0.3">
      <c r="A42" s="13">
        <v>4</v>
      </c>
      <c r="B42" s="180" t="s">
        <v>79</v>
      </c>
      <c r="C42" s="181"/>
      <c r="D42" s="181"/>
      <c r="E42" s="182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 s="2" customFormat="1" ht="12" customHeight="1" x14ac:dyDescent="0.3">
      <c r="A43" s="183"/>
      <c r="B43" s="184"/>
      <c r="C43" s="184"/>
      <c r="D43" s="184"/>
      <c r="E43" s="185"/>
      <c r="F43" s="15"/>
      <c r="G43" s="16" t="s">
        <v>34</v>
      </c>
      <c r="H43" s="16" t="s">
        <v>34</v>
      </c>
      <c r="I43" s="16" t="s">
        <v>34</v>
      </c>
      <c r="J43" s="16" t="s">
        <v>34</v>
      </c>
      <c r="K43" s="27" t="s">
        <v>35</v>
      </c>
      <c r="L43" s="27" t="s">
        <v>35</v>
      </c>
      <c r="M43" s="27" t="s">
        <v>36</v>
      </c>
      <c r="N43" s="55" t="s">
        <v>37</v>
      </c>
      <c r="O43" s="16" t="s">
        <v>38</v>
      </c>
      <c r="P43" s="16" t="s">
        <v>39</v>
      </c>
      <c r="Q43" s="62" t="s">
        <v>40</v>
      </c>
      <c r="R43" s="16" t="s">
        <v>28</v>
      </c>
    </row>
    <row r="44" spans="1:18" s="2" customFormat="1" ht="39.75" customHeight="1" x14ac:dyDescent="0.3">
      <c r="A44" s="186" t="s">
        <v>80</v>
      </c>
      <c r="B44" s="187"/>
      <c r="C44" s="187"/>
      <c r="D44" s="187"/>
      <c r="E44" s="188"/>
      <c r="F44" s="17" t="s">
        <v>42</v>
      </c>
      <c r="G44" s="17" t="s">
        <v>81</v>
      </c>
      <c r="H44" s="17" t="s">
        <v>65</v>
      </c>
      <c r="I44" s="17" t="s">
        <v>45</v>
      </c>
      <c r="J44" s="17" t="s">
        <v>46</v>
      </c>
      <c r="K44" s="17" t="s">
        <v>74</v>
      </c>
      <c r="L44" s="17" t="s">
        <v>67</v>
      </c>
      <c r="M44" s="17" t="s">
        <v>49</v>
      </c>
      <c r="N44" s="17" t="s">
        <v>50</v>
      </c>
      <c r="O44" s="17" t="s">
        <v>51</v>
      </c>
      <c r="P44" s="17" t="s">
        <v>39</v>
      </c>
      <c r="Q44" s="58" t="s">
        <v>52</v>
      </c>
      <c r="R44" s="63"/>
    </row>
    <row r="45" spans="1:18" s="2" customFormat="1" ht="25.15" customHeight="1" x14ac:dyDescent="0.3">
      <c r="A45" s="189"/>
      <c r="B45" s="190"/>
      <c r="C45" s="191"/>
      <c r="D45" s="191"/>
      <c r="E45" s="31"/>
      <c r="F45" s="18"/>
      <c r="G45" s="19"/>
      <c r="H45" s="20"/>
      <c r="I45" s="29"/>
      <c r="J45" s="56">
        <f>H45*I45*G45</f>
        <v>0</v>
      </c>
      <c r="K45" s="52"/>
      <c r="L45" s="53"/>
      <c r="M45" s="52"/>
      <c r="N45" s="57">
        <f t="shared" ref="N45:N47" si="12">M45*L45*K45</f>
        <v>0</v>
      </c>
      <c r="O45" s="51">
        <f>M45-I45</f>
        <v>0</v>
      </c>
      <c r="P45" s="51">
        <f>O45*L45*K45</f>
        <v>0</v>
      </c>
      <c r="Q45" s="51">
        <f>N45-J45</f>
        <v>0</v>
      </c>
      <c r="R45" s="69"/>
    </row>
    <row r="46" spans="1:18" s="2" customFormat="1" ht="23.25" customHeight="1" x14ac:dyDescent="0.3">
      <c r="A46" s="192" t="s">
        <v>82</v>
      </c>
      <c r="B46" s="193"/>
      <c r="C46" s="193"/>
      <c r="D46" s="193"/>
      <c r="E46" s="32" t="s">
        <v>57</v>
      </c>
      <c r="F46" s="33"/>
      <c r="G46" s="19"/>
      <c r="H46" s="20"/>
      <c r="I46" s="18"/>
      <c r="J46" s="56">
        <f>H46*I46*G46</f>
        <v>0</v>
      </c>
      <c r="K46" s="52"/>
      <c r="L46" s="53"/>
      <c r="M46" s="52"/>
      <c r="N46" s="57">
        <f t="shared" si="12"/>
        <v>0</v>
      </c>
      <c r="O46" s="51">
        <f t="shared" ref="O46:O48" si="13">M46-I46</f>
        <v>0</v>
      </c>
      <c r="P46" s="51">
        <f t="shared" ref="P46:P48" si="14">O46*L46*K46</f>
        <v>0</v>
      </c>
      <c r="Q46" s="51">
        <f t="shared" ref="Q46:Q48" si="15">N46-J46</f>
        <v>0</v>
      </c>
      <c r="R46" s="64"/>
    </row>
    <row r="47" spans="1:18" s="2" customFormat="1" ht="23.25" customHeight="1" x14ac:dyDescent="0.3">
      <c r="A47" s="194" t="s">
        <v>83</v>
      </c>
      <c r="B47" s="193"/>
      <c r="C47" s="193"/>
      <c r="D47" s="193"/>
      <c r="E47" s="32" t="s">
        <v>57</v>
      </c>
      <c r="F47" s="18"/>
      <c r="G47" s="19"/>
      <c r="H47" s="20"/>
      <c r="I47" s="18"/>
      <c r="J47" s="56"/>
      <c r="K47" s="52"/>
      <c r="L47" s="53"/>
      <c r="M47" s="52"/>
      <c r="N47" s="57">
        <f t="shared" si="12"/>
        <v>0</v>
      </c>
      <c r="O47" s="51">
        <f t="shared" si="13"/>
        <v>0</v>
      </c>
      <c r="P47" s="51">
        <f t="shared" si="14"/>
        <v>0</v>
      </c>
      <c r="Q47" s="51">
        <f t="shared" si="15"/>
        <v>0</v>
      </c>
      <c r="R47" s="64"/>
    </row>
    <row r="48" spans="1:18" s="2" customFormat="1" ht="16.5" customHeight="1" x14ac:dyDescent="0.3">
      <c r="A48" s="147" t="s">
        <v>84</v>
      </c>
      <c r="B48" s="148"/>
      <c r="C48" s="148"/>
      <c r="D48" s="148"/>
      <c r="E48" s="149"/>
      <c r="F48" s="150"/>
      <c r="G48" s="150"/>
      <c r="H48" s="150"/>
      <c r="I48" s="150"/>
      <c r="J48" s="47">
        <f>SUM(J45:J47)</f>
        <v>0</v>
      </c>
      <c r="K48" s="48"/>
      <c r="L48" s="48"/>
      <c r="M48" s="49"/>
      <c r="N48" s="54">
        <f>SUM(N45:N47)</f>
        <v>0</v>
      </c>
      <c r="O48" s="51">
        <f t="shared" si="13"/>
        <v>0</v>
      </c>
      <c r="P48" s="51">
        <f t="shared" si="14"/>
        <v>0</v>
      </c>
      <c r="Q48" s="67">
        <f t="shared" si="15"/>
        <v>0</v>
      </c>
      <c r="R48" s="61"/>
    </row>
    <row r="49" spans="1:18" s="2" customFormat="1" ht="15" hidden="1" customHeight="1" x14ac:dyDescent="0.3">
      <c r="A49" s="13">
        <v>5</v>
      </c>
      <c r="B49" s="128" t="s">
        <v>85</v>
      </c>
      <c r="C49" s="129"/>
      <c r="D49" s="129"/>
      <c r="E49" s="13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 s="2" customFormat="1" ht="13.15" hidden="1" x14ac:dyDescent="0.3">
      <c r="A50" s="151"/>
      <c r="B50" s="152"/>
      <c r="C50" s="152"/>
      <c r="D50" s="152"/>
      <c r="E50" s="153"/>
      <c r="F50" s="15"/>
      <c r="G50" s="16" t="s">
        <v>34</v>
      </c>
      <c r="H50" s="16" t="s">
        <v>34</v>
      </c>
      <c r="I50" s="16" t="s">
        <v>34</v>
      </c>
      <c r="J50" s="55" t="s">
        <v>34</v>
      </c>
      <c r="K50" s="27" t="s">
        <v>35</v>
      </c>
      <c r="L50" s="27" t="s">
        <v>35</v>
      </c>
      <c r="M50" s="27" t="s">
        <v>36</v>
      </c>
      <c r="N50" s="55" t="s">
        <v>37</v>
      </c>
      <c r="O50" s="16" t="s">
        <v>38</v>
      </c>
      <c r="P50" s="16" t="s">
        <v>39</v>
      </c>
      <c r="Q50" s="62" t="s">
        <v>40</v>
      </c>
      <c r="R50" s="16" t="s">
        <v>28</v>
      </c>
    </row>
    <row r="51" spans="1:18" s="2" customFormat="1" ht="38.25" hidden="1" x14ac:dyDescent="0.3">
      <c r="A51" s="168" t="s">
        <v>86</v>
      </c>
      <c r="B51" s="169"/>
      <c r="C51" s="169"/>
      <c r="D51" s="169"/>
      <c r="E51" s="170"/>
      <c r="F51" s="17" t="s">
        <v>42</v>
      </c>
      <c r="G51" s="17" t="s">
        <v>64</v>
      </c>
      <c r="H51" s="17" t="s">
        <v>65</v>
      </c>
      <c r="I51" s="17" t="s">
        <v>45</v>
      </c>
      <c r="J51" s="58" t="s">
        <v>46</v>
      </c>
      <c r="K51" s="17" t="s">
        <v>66</v>
      </c>
      <c r="L51" s="17" t="s">
        <v>67</v>
      </c>
      <c r="M51" s="17" t="s">
        <v>49</v>
      </c>
      <c r="N51" s="58" t="s">
        <v>50</v>
      </c>
      <c r="O51" s="17" t="s">
        <v>51</v>
      </c>
      <c r="P51" s="17" t="s">
        <v>39</v>
      </c>
      <c r="Q51" s="58" t="s">
        <v>52</v>
      </c>
      <c r="R51" s="63"/>
    </row>
    <row r="52" spans="1:18" s="2" customFormat="1" ht="15.75" hidden="1" customHeight="1" x14ac:dyDescent="0.3">
      <c r="A52" s="23" t="s">
        <v>68</v>
      </c>
      <c r="B52" s="24"/>
      <c r="C52" s="195"/>
      <c r="D52" s="195"/>
      <c r="E52" s="196"/>
      <c r="F52" s="25"/>
      <c r="G52" s="19"/>
      <c r="H52" s="20"/>
      <c r="I52" s="18"/>
      <c r="J52" s="56">
        <f t="shared" ref="J52:J54" si="16">H52*I52*G52</f>
        <v>0</v>
      </c>
      <c r="K52" s="52"/>
      <c r="L52" s="53"/>
      <c r="M52" s="52"/>
      <c r="N52" s="57">
        <f>M52*L52*K52</f>
        <v>0</v>
      </c>
      <c r="O52" s="51">
        <f t="shared" ref="O52:O54" si="17">M52-I52</f>
        <v>0</v>
      </c>
      <c r="P52" s="51">
        <f t="shared" ref="P52:P54" si="18">O52*L52*K52</f>
        <v>0</v>
      </c>
      <c r="Q52" s="51">
        <f t="shared" ref="Q52:Q54" si="19">N52-J52</f>
        <v>0</v>
      </c>
      <c r="R52" s="68"/>
    </row>
    <row r="53" spans="1:18" s="2" customFormat="1" ht="15.75" hidden="1" customHeight="1" x14ac:dyDescent="0.3">
      <c r="A53" s="23" t="s">
        <v>68</v>
      </c>
      <c r="B53" s="24"/>
      <c r="C53" s="195"/>
      <c r="D53" s="195"/>
      <c r="E53" s="196"/>
      <c r="F53" s="25"/>
      <c r="G53" s="19"/>
      <c r="H53" s="20"/>
      <c r="I53" s="18"/>
      <c r="J53" s="56">
        <f t="shared" si="16"/>
        <v>0</v>
      </c>
      <c r="K53" s="52"/>
      <c r="L53" s="53"/>
      <c r="M53" s="52"/>
      <c r="N53" s="57">
        <f t="shared" ref="N53:N54" si="20">M53*L53*K53</f>
        <v>0</v>
      </c>
      <c r="O53" s="51">
        <f t="shared" si="17"/>
        <v>0</v>
      </c>
      <c r="P53" s="51">
        <f t="shared" si="18"/>
        <v>0</v>
      </c>
      <c r="Q53" s="51">
        <f t="shared" si="19"/>
        <v>0</v>
      </c>
      <c r="R53" s="68"/>
    </row>
    <row r="54" spans="1:18" s="2" customFormat="1" ht="15.75" hidden="1" customHeight="1" x14ac:dyDescent="0.3">
      <c r="A54" s="23" t="s">
        <v>68</v>
      </c>
      <c r="B54" s="24"/>
      <c r="C54" s="195"/>
      <c r="D54" s="195"/>
      <c r="E54" s="196"/>
      <c r="F54" s="25"/>
      <c r="G54" s="19"/>
      <c r="H54" s="20"/>
      <c r="I54" s="18"/>
      <c r="J54" s="56">
        <f t="shared" si="16"/>
        <v>0</v>
      </c>
      <c r="K54" s="52"/>
      <c r="L54" s="53"/>
      <c r="M54" s="52"/>
      <c r="N54" s="57">
        <f t="shared" si="20"/>
        <v>0</v>
      </c>
      <c r="O54" s="51">
        <f t="shared" si="17"/>
        <v>0</v>
      </c>
      <c r="P54" s="51">
        <f t="shared" si="18"/>
        <v>0</v>
      </c>
      <c r="Q54" s="51">
        <f t="shared" si="19"/>
        <v>0</v>
      </c>
      <c r="R54" s="68"/>
    </row>
    <row r="55" spans="1:18" s="2" customFormat="1" ht="14.25" hidden="1" customHeight="1" x14ac:dyDescent="0.3">
      <c r="A55" s="159" t="s">
        <v>60</v>
      </c>
      <c r="B55" s="159"/>
      <c r="C55" s="159"/>
      <c r="D55" s="159"/>
      <c r="E55" s="159"/>
      <c r="F55" s="161"/>
      <c r="G55" s="161"/>
      <c r="H55" s="161"/>
      <c r="I55" s="161"/>
      <c r="J55" s="161"/>
      <c r="K55" s="17"/>
      <c r="L55" s="22"/>
      <c r="M55" s="17"/>
      <c r="N55" s="17"/>
      <c r="O55" s="17"/>
      <c r="P55" s="17"/>
      <c r="Q55" s="17"/>
      <c r="R55" s="61"/>
    </row>
    <row r="56" spans="1:18" s="2" customFormat="1" ht="16.5" hidden="1" customHeight="1" x14ac:dyDescent="0.3">
      <c r="A56" s="147" t="s">
        <v>70</v>
      </c>
      <c r="B56" s="148"/>
      <c r="C56" s="148"/>
      <c r="D56" s="148"/>
      <c r="E56" s="149"/>
      <c r="F56" s="26"/>
      <c r="G56" s="11"/>
      <c r="H56" s="11"/>
      <c r="I56" s="59"/>
      <c r="J56" s="47">
        <f>SUM(J52:J55)</f>
        <v>0</v>
      </c>
      <c r="K56" s="48"/>
      <c r="L56" s="48"/>
      <c r="M56" s="49"/>
      <c r="N56" s="54">
        <f>SUM(N52:N55)</f>
        <v>0</v>
      </c>
      <c r="O56" s="51">
        <f>M56-I56</f>
        <v>0</v>
      </c>
      <c r="P56" s="51">
        <f>O56*L56*K56</f>
        <v>0</v>
      </c>
      <c r="Q56" s="67">
        <f>N56-J56</f>
        <v>0</v>
      </c>
      <c r="R56" s="61"/>
    </row>
    <row r="57" spans="1:18" s="2" customFormat="1" ht="15" customHeight="1" x14ac:dyDescent="0.3">
      <c r="A57" s="13">
        <v>6</v>
      </c>
      <c r="B57" s="128" t="s">
        <v>87</v>
      </c>
      <c r="C57" s="129"/>
      <c r="D57" s="129"/>
      <c r="E57" s="13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18" s="2" customFormat="1" ht="13.15" x14ac:dyDescent="0.3">
      <c r="A58" s="151"/>
      <c r="B58" s="152"/>
      <c r="C58" s="152"/>
      <c r="D58" s="152"/>
      <c r="E58" s="153"/>
      <c r="F58" s="15"/>
      <c r="G58" s="16" t="s">
        <v>34</v>
      </c>
      <c r="H58" s="16" t="s">
        <v>34</v>
      </c>
      <c r="I58" s="16" t="s">
        <v>34</v>
      </c>
      <c r="J58" s="55" t="s">
        <v>34</v>
      </c>
      <c r="K58" s="27" t="s">
        <v>35</v>
      </c>
      <c r="L58" s="27" t="s">
        <v>35</v>
      </c>
      <c r="M58" s="27" t="s">
        <v>36</v>
      </c>
      <c r="N58" s="55" t="s">
        <v>37</v>
      </c>
      <c r="O58" s="16" t="s">
        <v>38</v>
      </c>
      <c r="P58" s="16" t="s">
        <v>39</v>
      </c>
      <c r="Q58" s="62" t="s">
        <v>40</v>
      </c>
      <c r="R58" s="16" t="s">
        <v>28</v>
      </c>
    </row>
    <row r="59" spans="1:18" s="2" customFormat="1" ht="38.25" x14ac:dyDescent="0.3">
      <c r="A59" s="168" t="s">
        <v>86</v>
      </c>
      <c r="B59" s="169"/>
      <c r="C59" s="169"/>
      <c r="D59" s="169"/>
      <c r="E59" s="170"/>
      <c r="F59" s="17" t="s">
        <v>42</v>
      </c>
      <c r="G59" s="17" t="s">
        <v>64</v>
      </c>
      <c r="H59" s="17" t="s">
        <v>65</v>
      </c>
      <c r="I59" s="17" t="s">
        <v>45</v>
      </c>
      <c r="J59" s="58" t="s">
        <v>46</v>
      </c>
      <c r="K59" s="17" t="s">
        <v>66</v>
      </c>
      <c r="L59" s="17" t="s">
        <v>67</v>
      </c>
      <c r="M59" s="17" t="s">
        <v>49</v>
      </c>
      <c r="N59" s="58" t="s">
        <v>50</v>
      </c>
      <c r="O59" s="17" t="s">
        <v>51</v>
      </c>
      <c r="P59" s="17" t="s">
        <v>39</v>
      </c>
      <c r="Q59" s="58" t="s">
        <v>52</v>
      </c>
      <c r="R59" s="63"/>
    </row>
    <row r="60" spans="1:18" s="2" customFormat="1" ht="12.75" x14ac:dyDescent="0.3">
      <c r="A60" s="34" t="s">
        <v>88</v>
      </c>
      <c r="B60" s="35"/>
      <c r="C60" s="36"/>
      <c r="D60" s="35"/>
      <c r="E60" s="37"/>
      <c r="F60" s="10"/>
      <c r="G60" s="19"/>
      <c r="H60" s="20"/>
      <c r="I60" s="18"/>
      <c r="J60" s="56">
        <f>H60*I60*G60</f>
        <v>0</v>
      </c>
      <c r="K60" s="52"/>
      <c r="L60" s="53"/>
      <c r="M60" s="52"/>
      <c r="N60" s="57">
        <f>M60*L60*K60</f>
        <v>0</v>
      </c>
      <c r="O60" s="51">
        <f t="shared" ref="O60:O63" si="21">M60-I60</f>
        <v>0</v>
      </c>
      <c r="P60" s="51">
        <f t="shared" ref="P60:P63" si="22">O60*L60*K60</f>
        <v>0</v>
      </c>
      <c r="Q60" s="51">
        <f t="shared" ref="Q60:Q63" si="23">N60-J60</f>
        <v>0</v>
      </c>
      <c r="R60" s="68"/>
    </row>
    <row r="61" spans="1:18" s="2" customFormat="1" ht="15.75" customHeight="1" x14ac:dyDescent="0.3">
      <c r="A61" s="34" t="s">
        <v>89</v>
      </c>
      <c r="B61" s="35"/>
      <c r="C61" s="35"/>
      <c r="D61" s="35"/>
      <c r="E61" s="37"/>
      <c r="F61" s="10"/>
      <c r="G61" s="19"/>
      <c r="H61" s="20"/>
      <c r="I61" s="18"/>
      <c r="J61" s="56">
        <f t="shared" ref="J61:J62" si="24">H61*I61*G61</f>
        <v>0</v>
      </c>
      <c r="K61" s="52"/>
      <c r="L61" s="53"/>
      <c r="M61" s="52"/>
      <c r="N61" s="57"/>
      <c r="O61" s="51">
        <f t="shared" si="21"/>
        <v>0</v>
      </c>
      <c r="P61" s="51">
        <f t="shared" si="22"/>
        <v>0</v>
      </c>
      <c r="Q61" s="51">
        <f t="shared" si="23"/>
        <v>0</v>
      </c>
      <c r="R61" s="68"/>
    </row>
    <row r="62" spans="1:18" s="2" customFormat="1" ht="15.75" customHeight="1" x14ac:dyDescent="0.3">
      <c r="A62" s="34" t="s">
        <v>90</v>
      </c>
      <c r="B62" s="35"/>
      <c r="C62" s="35"/>
      <c r="D62" s="35"/>
      <c r="E62" s="37"/>
      <c r="F62" s="10"/>
      <c r="G62" s="19"/>
      <c r="H62" s="20"/>
      <c r="I62" s="18"/>
      <c r="J62" s="56">
        <f t="shared" si="24"/>
        <v>0</v>
      </c>
      <c r="K62" s="52"/>
      <c r="L62" s="53"/>
      <c r="M62" s="52"/>
      <c r="N62" s="57"/>
      <c r="O62" s="51">
        <f t="shared" si="21"/>
        <v>0</v>
      </c>
      <c r="P62" s="51">
        <f t="shared" si="22"/>
        <v>0</v>
      </c>
      <c r="Q62" s="51">
        <f t="shared" si="23"/>
        <v>0</v>
      </c>
      <c r="R62" s="68"/>
    </row>
    <row r="63" spans="1:18" s="2" customFormat="1" ht="15.75" customHeight="1" x14ac:dyDescent="0.3">
      <c r="A63" s="147" t="s">
        <v>77</v>
      </c>
      <c r="B63" s="148"/>
      <c r="C63" s="148"/>
      <c r="D63" s="148"/>
      <c r="E63" s="149"/>
      <c r="F63" s="26"/>
      <c r="G63" s="11"/>
      <c r="H63" s="11"/>
      <c r="I63" s="59"/>
      <c r="J63" s="47">
        <f>SUM(J60:J62)</f>
        <v>0</v>
      </c>
      <c r="K63" s="48"/>
      <c r="L63" s="48"/>
      <c r="M63" s="49"/>
      <c r="N63" s="54">
        <f>SUM(N60:N62)</f>
        <v>0</v>
      </c>
      <c r="O63" s="51">
        <f t="shared" si="21"/>
        <v>0</v>
      </c>
      <c r="P63" s="51">
        <f t="shared" si="22"/>
        <v>0</v>
      </c>
      <c r="Q63" s="67">
        <f t="shared" si="23"/>
        <v>0</v>
      </c>
      <c r="R63" s="61"/>
    </row>
    <row r="64" spans="1:18" s="2" customFormat="1" ht="15" hidden="1" customHeight="1" x14ac:dyDescent="0.3">
      <c r="A64" s="27">
        <v>7</v>
      </c>
      <c r="B64" s="197" t="s">
        <v>91</v>
      </c>
      <c r="C64" s="163"/>
      <c r="D64" s="163"/>
      <c r="E64" s="164"/>
      <c r="F64" s="28"/>
      <c r="G64" s="28"/>
      <c r="H64" s="28"/>
      <c r="I64" s="28"/>
      <c r="J64" s="47">
        <f>SUM(J63:J63)</f>
        <v>0</v>
      </c>
      <c r="K64" s="28"/>
      <c r="L64" s="28"/>
      <c r="M64" s="28"/>
      <c r="N64" s="28"/>
      <c r="O64" s="28"/>
      <c r="P64" s="28"/>
      <c r="Q64" s="28"/>
      <c r="R64" s="28"/>
    </row>
    <row r="65" spans="1:18" s="2" customFormat="1" ht="13.15" hidden="1" x14ac:dyDescent="0.3">
      <c r="A65" s="165"/>
      <c r="B65" s="166"/>
      <c r="C65" s="166"/>
      <c r="D65" s="166"/>
      <c r="E65" s="167"/>
      <c r="F65" s="15"/>
      <c r="G65" s="16" t="s">
        <v>34</v>
      </c>
      <c r="H65" s="16" t="s">
        <v>34</v>
      </c>
      <c r="I65" s="16" t="s">
        <v>34</v>
      </c>
      <c r="J65" s="55" t="s">
        <v>34</v>
      </c>
      <c r="K65" s="27" t="s">
        <v>35</v>
      </c>
      <c r="L65" s="27" t="s">
        <v>35</v>
      </c>
      <c r="M65" s="27" t="s">
        <v>36</v>
      </c>
      <c r="N65" s="55" t="s">
        <v>37</v>
      </c>
      <c r="O65" s="16" t="s">
        <v>38</v>
      </c>
      <c r="P65" s="16" t="s">
        <v>39</v>
      </c>
      <c r="Q65" s="62" t="s">
        <v>40</v>
      </c>
      <c r="R65" s="16" t="s">
        <v>28</v>
      </c>
    </row>
    <row r="66" spans="1:18" s="2" customFormat="1" ht="38.25" hidden="1" x14ac:dyDescent="0.3">
      <c r="A66" s="154"/>
      <c r="B66" s="155"/>
      <c r="C66" s="155"/>
      <c r="D66" s="155"/>
      <c r="E66" s="156"/>
      <c r="F66" s="17" t="s">
        <v>42</v>
      </c>
      <c r="G66" s="17" t="s">
        <v>73</v>
      </c>
      <c r="H66" s="17" t="s">
        <v>65</v>
      </c>
      <c r="I66" s="17" t="s">
        <v>45</v>
      </c>
      <c r="J66" s="58" t="s">
        <v>46</v>
      </c>
      <c r="K66" s="17" t="s">
        <v>74</v>
      </c>
      <c r="L66" s="17" t="s">
        <v>67</v>
      </c>
      <c r="M66" s="17" t="s">
        <v>49</v>
      </c>
      <c r="N66" s="58" t="s">
        <v>50</v>
      </c>
      <c r="O66" s="17" t="s">
        <v>51</v>
      </c>
      <c r="P66" s="17" t="s">
        <v>39</v>
      </c>
      <c r="Q66" s="17" t="s">
        <v>52</v>
      </c>
      <c r="R66" s="63"/>
    </row>
    <row r="67" spans="1:18" s="2" customFormat="1" ht="15.75" hidden="1" customHeight="1" x14ac:dyDescent="0.3">
      <c r="A67" s="34" t="s">
        <v>92</v>
      </c>
      <c r="B67" s="35"/>
      <c r="C67" s="35"/>
      <c r="D67" s="35"/>
      <c r="E67" s="70"/>
      <c r="F67" s="10" t="s">
        <v>30</v>
      </c>
      <c r="G67" s="19"/>
      <c r="H67" s="20"/>
      <c r="I67" s="18"/>
      <c r="J67" s="56">
        <f>H67*I67*G67</f>
        <v>0</v>
      </c>
      <c r="K67" s="52"/>
      <c r="L67" s="53"/>
      <c r="M67" s="52"/>
      <c r="N67" s="57">
        <f>M67*L67*K67</f>
        <v>0</v>
      </c>
      <c r="O67" s="51">
        <f>M67-I67</f>
        <v>0</v>
      </c>
      <c r="P67" s="51">
        <f>O67*L67*K67</f>
        <v>0</v>
      </c>
      <c r="Q67" s="51">
        <f>N67-J67</f>
        <v>0</v>
      </c>
      <c r="R67" s="68"/>
    </row>
    <row r="68" spans="1:18" s="2" customFormat="1" ht="15.95" hidden="1" customHeight="1" x14ac:dyDescent="0.3">
      <c r="A68" s="198" t="s">
        <v>93</v>
      </c>
      <c r="B68" s="199"/>
      <c r="C68" s="199"/>
      <c r="D68" s="199"/>
      <c r="E68" s="200"/>
      <c r="F68" s="25" t="s">
        <v>30</v>
      </c>
      <c r="G68" s="19"/>
      <c r="H68" s="20"/>
      <c r="I68" s="18"/>
      <c r="J68" s="56">
        <f>H68*I68*G68</f>
        <v>0</v>
      </c>
      <c r="K68" s="52"/>
      <c r="L68" s="53"/>
      <c r="M68" s="52"/>
      <c r="N68" s="57">
        <f t="shared" ref="N68:N70" si="25">M68*L68*K68</f>
        <v>0</v>
      </c>
      <c r="O68" s="51">
        <f t="shared" ref="O68:O71" si="26">M68-I68</f>
        <v>0</v>
      </c>
      <c r="P68" s="51">
        <f t="shared" ref="P68:P71" si="27">O68*L68*K68</f>
        <v>0</v>
      </c>
      <c r="Q68" s="51">
        <f t="shared" ref="Q68:Q71" si="28">N68-J68</f>
        <v>0</v>
      </c>
      <c r="R68" s="61"/>
    </row>
    <row r="69" spans="1:18" s="2" customFormat="1" ht="15.75" hidden="1" customHeight="1" x14ac:dyDescent="0.3">
      <c r="A69" s="198" t="s">
        <v>94</v>
      </c>
      <c r="B69" s="199"/>
      <c r="C69" s="199"/>
      <c r="D69" s="199"/>
      <c r="E69" s="200"/>
      <c r="F69" s="25" t="s">
        <v>30</v>
      </c>
      <c r="G69" s="19"/>
      <c r="H69" s="20"/>
      <c r="I69" s="18"/>
      <c r="J69" s="56">
        <f>H69*I69*G69</f>
        <v>0</v>
      </c>
      <c r="K69" s="52"/>
      <c r="L69" s="53"/>
      <c r="M69" s="52"/>
      <c r="N69" s="57">
        <f t="shared" si="25"/>
        <v>0</v>
      </c>
      <c r="O69" s="51">
        <f t="shared" si="26"/>
        <v>0</v>
      </c>
      <c r="P69" s="51">
        <f t="shared" si="27"/>
        <v>0</v>
      </c>
      <c r="Q69" s="51">
        <f t="shared" si="28"/>
        <v>0</v>
      </c>
      <c r="R69" s="61"/>
    </row>
    <row r="70" spans="1:18" s="2" customFormat="1" ht="15" hidden="1" customHeight="1" x14ac:dyDescent="0.3">
      <c r="A70" s="201" t="s">
        <v>95</v>
      </c>
      <c r="B70" s="202"/>
      <c r="C70" s="202"/>
      <c r="D70" s="202"/>
      <c r="E70" s="203"/>
      <c r="F70" s="25" t="s">
        <v>30</v>
      </c>
      <c r="G70" s="19"/>
      <c r="H70" s="20"/>
      <c r="I70" s="18"/>
      <c r="J70" s="56">
        <f>H70*I70*G70</f>
        <v>0</v>
      </c>
      <c r="K70" s="52"/>
      <c r="L70" s="53"/>
      <c r="M70" s="52"/>
      <c r="N70" s="57">
        <f t="shared" si="25"/>
        <v>0</v>
      </c>
      <c r="O70" s="51">
        <f t="shared" si="26"/>
        <v>0</v>
      </c>
      <c r="P70" s="51">
        <f t="shared" si="27"/>
        <v>0</v>
      </c>
      <c r="Q70" s="51">
        <f t="shared" si="28"/>
        <v>0</v>
      </c>
      <c r="R70" s="61"/>
    </row>
    <row r="71" spans="1:18" s="2" customFormat="1" ht="15.75" hidden="1" customHeight="1" x14ac:dyDescent="0.3">
      <c r="A71" s="147" t="s">
        <v>77</v>
      </c>
      <c r="B71" s="148"/>
      <c r="C71" s="148"/>
      <c r="D71" s="148"/>
      <c r="E71" s="149"/>
      <c r="F71" s="26"/>
      <c r="G71" s="11"/>
      <c r="H71" s="11"/>
      <c r="I71" s="59"/>
      <c r="J71" s="47">
        <f>SUM(J67:J70)</f>
        <v>0</v>
      </c>
      <c r="K71" s="48"/>
      <c r="L71" s="48"/>
      <c r="M71" s="49"/>
      <c r="N71" s="54">
        <f>SUM(N67:N70)</f>
        <v>0</v>
      </c>
      <c r="O71" s="51">
        <f t="shared" si="26"/>
        <v>0</v>
      </c>
      <c r="P71" s="51">
        <f t="shared" si="27"/>
        <v>0</v>
      </c>
      <c r="Q71" s="67">
        <f t="shared" si="28"/>
        <v>0</v>
      </c>
      <c r="R71" s="61"/>
    </row>
    <row r="72" spans="1:18" s="2" customFormat="1" ht="15" customHeight="1" x14ac:dyDescent="0.3">
      <c r="A72" s="27">
        <v>8</v>
      </c>
      <c r="B72" s="162" t="s">
        <v>96</v>
      </c>
      <c r="C72" s="163"/>
      <c r="D72" s="163"/>
      <c r="E72" s="164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1:18" s="2" customFormat="1" ht="13.15" x14ac:dyDescent="0.3">
      <c r="A73" s="165"/>
      <c r="B73" s="166"/>
      <c r="C73" s="166"/>
      <c r="D73" s="166"/>
      <c r="E73" s="167"/>
      <c r="F73" s="15"/>
      <c r="G73" s="16" t="s">
        <v>34</v>
      </c>
      <c r="H73" s="16" t="s">
        <v>34</v>
      </c>
      <c r="I73" s="16" t="s">
        <v>34</v>
      </c>
      <c r="J73" s="55" t="s">
        <v>34</v>
      </c>
      <c r="K73" s="27" t="s">
        <v>35</v>
      </c>
      <c r="L73" s="27" t="s">
        <v>35</v>
      </c>
      <c r="M73" s="27" t="s">
        <v>36</v>
      </c>
      <c r="N73" s="55" t="s">
        <v>37</v>
      </c>
      <c r="O73" s="16" t="s">
        <v>38</v>
      </c>
      <c r="P73" s="16" t="s">
        <v>39</v>
      </c>
      <c r="Q73" s="62" t="s">
        <v>40</v>
      </c>
      <c r="R73" s="16" t="s">
        <v>28</v>
      </c>
    </row>
    <row r="74" spans="1:18" s="2" customFormat="1" ht="38.25" x14ac:dyDescent="0.3">
      <c r="A74" s="154"/>
      <c r="B74" s="155"/>
      <c r="C74" s="155"/>
      <c r="D74" s="155"/>
      <c r="E74" s="156"/>
      <c r="F74" s="17" t="s">
        <v>42</v>
      </c>
      <c r="G74" s="17" t="s">
        <v>73</v>
      </c>
      <c r="H74" s="17" t="s">
        <v>65</v>
      </c>
      <c r="I74" s="17" t="s">
        <v>45</v>
      </c>
      <c r="J74" s="58" t="s">
        <v>46</v>
      </c>
      <c r="K74" s="17" t="s">
        <v>74</v>
      </c>
      <c r="L74" s="17" t="s">
        <v>67</v>
      </c>
      <c r="M74" s="17" t="s">
        <v>49</v>
      </c>
      <c r="N74" s="58" t="s">
        <v>50</v>
      </c>
      <c r="O74" s="17" t="s">
        <v>51</v>
      </c>
      <c r="P74" s="17" t="s">
        <v>39</v>
      </c>
      <c r="Q74" s="17" t="s">
        <v>52</v>
      </c>
      <c r="R74" s="63"/>
    </row>
    <row r="75" spans="1:18" s="2" customFormat="1" ht="23.55" customHeight="1" x14ac:dyDescent="0.3">
      <c r="A75" s="204" t="s">
        <v>97</v>
      </c>
      <c r="B75" s="204"/>
      <c r="C75" s="204"/>
      <c r="D75" s="204"/>
      <c r="E75" s="205"/>
      <c r="F75" s="25" t="s">
        <v>30</v>
      </c>
      <c r="G75" s="19">
        <v>1</v>
      </c>
      <c r="H75" s="20">
        <v>2</v>
      </c>
      <c r="I75" s="18">
        <v>500</v>
      </c>
      <c r="J75" s="56">
        <f>H75*I75*G75</f>
        <v>1000</v>
      </c>
      <c r="K75" s="52"/>
      <c r="L75" s="53"/>
      <c r="M75" s="52"/>
      <c r="N75" s="57">
        <f>M75*L75*K75</f>
        <v>0</v>
      </c>
      <c r="O75" s="51">
        <f t="shared" ref="O75:O79" si="29">M75-I75</f>
        <v>-500</v>
      </c>
      <c r="P75" s="51">
        <f t="shared" ref="P75:P79" si="30">O75*L75*K75</f>
        <v>0</v>
      </c>
      <c r="Q75" s="51">
        <f t="shared" ref="Q75:Q80" si="31">N75-J75</f>
        <v>-1000</v>
      </c>
      <c r="R75" s="61"/>
    </row>
    <row r="76" spans="1:18" s="2" customFormat="1" ht="23.25" customHeight="1" x14ac:dyDescent="0.3">
      <c r="A76" s="204" t="s">
        <v>98</v>
      </c>
      <c r="B76" s="204"/>
      <c r="C76" s="204"/>
      <c r="D76" s="204"/>
      <c r="E76" s="205"/>
      <c r="F76" s="25" t="s">
        <v>30</v>
      </c>
      <c r="G76" s="19">
        <v>1</v>
      </c>
      <c r="H76" s="20">
        <v>1</v>
      </c>
      <c r="I76" s="18">
        <v>600</v>
      </c>
      <c r="J76" s="56">
        <f>H76*I76*G76</f>
        <v>600</v>
      </c>
      <c r="K76" s="52"/>
      <c r="L76" s="53"/>
      <c r="M76" s="52"/>
      <c r="N76" s="57">
        <f>M76*L76*K76</f>
        <v>0</v>
      </c>
      <c r="O76" s="51">
        <f t="shared" si="29"/>
        <v>-600</v>
      </c>
      <c r="P76" s="51">
        <f t="shared" si="30"/>
        <v>0</v>
      </c>
      <c r="Q76" s="51">
        <f t="shared" si="31"/>
        <v>-600</v>
      </c>
      <c r="R76" s="64"/>
    </row>
    <row r="77" spans="1:18" s="2" customFormat="1" ht="23.55" customHeight="1" x14ac:dyDescent="0.3">
      <c r="A77" s="204" t="s">
        <v>133</v>
      </c>
      <c r="B77" s="204"/>
      <c r="C77" s="204"/>
      <c r="D77" s="204"/>
      <c r="E77" s="205"/>
      <c r="F77" s="25" t="s">
        <v>30</v>
      </c>
      <c r="G77" s="19"/>
      <c r="H77" s="20"/>
      <c r="I77" s="18"/>
      <c r="J77" s="56"/>
      <c r="K77" s="52"/>
      <c r="L77" s="53"/>
      <c r="M77" s="52"/>
      <c r="N77" s="79">
        <f>M77*L77*K77</f>
        <v>0</v>
      </c>
      <c r="O77" s="51">
        <f t="shared" si="29"/>
        <v>0</v>
      </c>
      <c r="P77" s="51">
        <f t="shared" si="30"/>
        <v>0</v>
      </c>
      <c r="Q77" s="51">
        <f t="shared" si="31"/>
        <v>0</v>
      </c>
      <c r="R77" s="64"/>
    </row>
    <row r="78" spans="1:18" s="2" customFormat="1" ht="14.25" customHeight="1" x14ac:dyDescent="0.3">
      <c r="A78" s="177" t="s">
        <v>99</v>
      </c>
      <c r="B78" s="177"/>
      <c r="C78" s="177"/>
      <c r="D78" s="177"/>
      <c r="E78" s="177"/>
      <c r="F78" s="12">
        <v>0.08</v>
      </c>
      <c r="G78" s="11"/>
      <c r="H78" s="11"/>
      <c r="I78" s="11"/>
      <c r="J78" s="47">
        <f>(J48+J56+J63+J71)*F78</f>
        <v>0</v>
      </c>
      <c r="K78" s="17"/>
      <c r="L78" s="22"/>
      <c r="M78" s="17"/>
      <c r="N78" s="54">
        <f>(N48+N56+N63+N71)*F78</f>
        <v>0</v>
      </c>
      <c r="O78" s="51">
        <f t="shared" si="29"/>
        <v>0</v>
      </c>
      <c r="P78" s="51">
        <f t="shared" si="30"/>
        <v>0</v>
      </c>
      <c r="Q78" s="51">
        <f t="shared" si="31"/>
        <v>0</v>
      </c>
      <c r="R78" s="61"/>
    </row>
    <row r="79" spans="1:18" s="2" customFormat="1" ht="15.75" customHeight="1" x14ac:dyDescent="0.3">
      <c r="A79" s="147" t="s">
        <v>100</v>
      </c>
      <c r="B79" s="148"/>
      <c r="C79" s="148"/>
      <c r="D79" s="148"/>
      <c r="E79" s="149"/>
      <c r="F79" s="26"/>
      <c r="G79" s="11"/>
      <c r="H79" s="11"/>
      <c r="I79" s="59"/>
      <c r="J79" s="47">
        <f>SUM(J75:J78)+J40+J17</f>
        <v>2707.2</v>
      </c>
      <c r="K79" s="11"/>
      <c r="L79" s="11"/>
      <c r="M79" s="59"/>
      <c r="N79" s="54">
        <f>SUM(N75:N78)+N40+N17</f>
        <v>0</v>
      </c>
      <c r="O79" s="51">
        <f t="shared" si="29"/>
        <v>0</v>
      </c>
      <c r="P79" s="51">
        <f t="shared" si="30"/>
        <v>0</v>
      </c>
      <c r="Q79" s="67">
        <f t="shared" si="31"/>
        <v>-2707.2</v>
      </c>
      <c r="R79" s="61"/>
    </row>
    <row r="80" spans="1:18" s="2" customFormat="1" ht="15.75" customHeight="1" x14ac:dyDescent="0.3">
      <c r="A80" s="147" t="s">
        <v>101</v>
      </c>
      <c r="B80" s="148"/>
      <c r="C80" s="148"/>
      <c r="D80" s="148"/>
      <c r="E80" s="149"/>
      <c r="F80" s="12">
        <v>0.06</v>
      </c>
      <c r="G80" s="11"/>
      <c r="H80" s="11"/>
      <c r="I80" s="59"/>
      <c r="J80" s="47">
        <f>(J26+J33+J39+J48+J56+J63+J71+J79+H104)*F80</f>
        <v>992.83199999999999</v>
      </c>
      <c r="K80" s="11"/>
      <c r="L80" s="11"/>
      <c r="M80" s="59"/>
      <c r="N80" s="54">
        <f>(N26+N33+N39+N48+N56+N63+N71+N79)*F80</f>
        <v>0</v>
      </c>
      <c r="O80" s="51"/>
      <c r="P80" s="51"/>
      <c r="Q80" s="67">
        <f t="shared" si="31"/>
        <v>-992.83199999999999</v>
      </c>
      <c r="R80" s="61"/>
    </row>
    <row r="81" spans="1:18" s="2" customFormat="1" ht="15" hidden="1" customHeight="1" x14ac:dyDescent="0.3">
      <c r="A81" s="27">
        <v>9</v>
      </c>
      <c r="B81" s="162" t="s">
        <v>102</v>
      </c>
      <c r="C81" s="163"/>
      <c r="D81" s="163"/>
      <c r="E81" s="164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1:18" s="2" customFormat="1" ht="12.75" hidden="1" customHeight="1" x14ac:dyDescent="0.3">
      <c r="A82" s="206"/>
      <c r="B82" s="207"/>
      <c r="C82" s="207"/>
      <c r="D82" s="207"/>
      <c r="E82" s="208"/>
      <c r="F82" s="15"/>
      <c r="G82" s="15"/>
      <c r="H82" s="15"/>
      <c r="I82" s="15"/>
      <c r="J82" s="55"/>
      <c r="K82" s="27" t="s">
        <v>35</v>
      </c>
      <c r="L82" s="27" t="s">
        <v>35</v>
      </c>
      <c r="M82" s="27" t="s">
        <v>36</v>
      </c>
      <c r="N82" s="16" t="s">
        <v>37</v>
      </c>
      <c r="O82" s="16"/>
      <c r="P82" s="16" t="s">
        <v>39</v>
      </c>
      <c r="Q82" s="62"/>
      <c r="R82" s="16" t="s">
        <v>28</v>
      </c>
    </row>
    <row r="83" spans="1:18" s="2" customFormat="1" ht="38.25" hidden="1" x14ac:dyDescent="0.3">
      <c r="A83" s="209" t="s">
        <v>103</v>
      </c>
      <c r="B83" s="210"/>
      <c r="C83" s="210"/>
      <c r="D83" s="210"/>
      <c r="E83" s="211"/>
      <c r="F83" s="17"/>
      <c r="G83" s="17"/>
      <c r="H83" s="71"/>
      <c r="I83" s="15"/>
      <c r="J83" s="58"/>
      <c r="K83" s="17" t="s">
        <v>74</v>
      </c>
      <c r="L83" s="17" t="s">
        <v>67</v>
      </c>
      <c r="M83" s="17" t="s">
        <v>49</v>
      </c>
      <c r="N83" s="17" t="s">
        <v>50</v>
      </c>
      <c r="O83" s="17"/>
      <c r="P83" s="17" t="s">
        <v>39</v>
      </c>
      <c r="Q83" s="58"/>
      <c r="R83" s="63"/>
    </row>
    <row r="84" spans="1:18" s="2" customFormat="1" ht="14.25" hidden="1" customHeight="1" x14ac:dyDescent="0.3">
      <c r="A84" s="212" t="s">
        <v>104</v>
      </c>
      <c r="B84" s="213"/>
      <c r="C84" s="213"/>
      <c r="D84" s="213"/>
      <c r="E84" s="214"/>
      <c r="F84" s="72" t="s">
        <v>30</v>
      </c>
      <c r="G84" s="73"/>
      <c r="H84" s="74"/>
      <c r="I84" s="74"/>
      <c r="J84" s="80"/>
      <c r="K84" s="52"/>
      <c r="L84" s="52"/>
      <c r="M84" s="52"/>
      <c r="N84" s="81">
        <f>L84*M84*K84</f>
        <v>0</v>
      </c>
      <c r="O84" s="82"/>
      <c r="P84" s="51">
        <f t="shared" ref="P84:P90" si="32">N84</f>
        <v>0</v>
      </c>
      <c r="Q84" s="80"/>
      <c r="R84" s="61"/>
    </row>
    <row r="85" spans="1:18" s="2" customFormat="1" ht="13.15" hidden="1" x14ac:dyDescent="0.3">
      <c r="A85" s="212" t="s">
        <v>105</v>
      </c>
      <c r="B85" s="213"/>
      <c r="C85" s="213"/>
      <c r="D85" s="213"/>
      <c r="E85" s="214"/>
      <c r="F85" s="72" t="s">
        <v>30</v>
      </c>
      <c r="G85" s="73"/>
      <c r="H85" s="74"/>
      <c r="I85" s="74"/>
      <c r="J85" s="80"/>
      <c r="K85" s="52"/>
      <c r="L85" s="52"/>
      <c r="M85" s="52"/>
      <c r="N85" s="81">
        <f>L85*M85*K85</f>
        <v>0</v>
      </c>
      <c r="O85" s="82"/>
      <c r="P85" s="51">
        <f t="shared" si="32"/>
        <v>0</v>
      </c>
      <c r="Q85" s="80"/>
      <c r="R85" s="61"/>
    </row>
    <row r="86" spans="1:18" s="2" customFormat="1" ht="15.75" hidden="1" customHeight="1" x14ac:dyDescent="0.3">
      <c r="A86" s="215" t="s">
        <v>106</v>
      </c>
      <c r="B86" s="216"/>
      <c r="C86" s="216"/>
      <c r="D86" s="216"/>
      <c r="E86" s="217"/>
      <c r="F86" s="72" t="s">
        <v>30</v>
      </c>
      <c r="G86" s="73"/>
      <c r="H86" s="74"/>
      <c r="I86" s="74"/>
      <c r="J86" s="80"/>
      <c r="K86" s="52"/>
      <c r="L86" s="52"/>
      <c r="M86" s="52"/>
      <c r="N86" s="81">
        <f>L86*M86*K86</f>
        <v>0</v>
      </c>
      <c r="O86" s="82"/>
      <c r="P86" s="51">
        <f t="shared" si="32"/>
        <v>0</v>
      </c>
      <c r="Q86" s="80"/>
      <c r="R86" s="61"/>
    </row>
    <row r="87" spans="1:18" s="2" customFormat="1" ht="13.5" hidden="1" customHeight="1" x14ac:dyDescent="0.3">
      <c r="A87" s="218" t="s">
        <v>107</v>
      </c>
      <c r="B87" s="219"/>
      <c r="C87" s="219"/>
      <c r="D87" s="219"/>
      <c r="E87" s="220"/>
      <c r="F87" s="72" t="s">
        <v>30</v>
      </c>
      <c r="G87" s="73"/>
      <c r="H87" s="74"/>
      <c r="I87" s="74"/>
      <c r="J87" s="83">
        <f>G87*H87*I87</f>
        <v>0</v>
      </c>
      <c r="K87" s="52"/>
      <c r="L87" s="52"/>
      <c r="M87" s="52"/>
      <c r="N87" s="81">
        <f>L87*M87*K87</f>
        <v>0</v>
      </c>
      <c r="O87" s="82"/>
      <c r="P87" s="51">
        <f t="shared" si="32"/>
        <v>0</v>
      </c>
      <c r="Q87" s="80"/>
      <c r="R87" s="61"/>
    </row>
    <row r="88" spans="1:18" s="2" customFormat="1" ht="13.5" hidden="1" customHeight="1" x14ac:dyDescent="0.3">
      <c r="A88" s="221" t="s">
        <v>108</v>
      </c>
      <c r="B88" s="222"/>
      <c r="C88" s="222"/>
      <c r="D88" s="222"/>
      <c r="E88" s="223"/>
      <c r="F88" s="75"/>
      <c r="G88" s="73"/>
      <c r="H88" s="74"/>
      <c r="I88" s="74"/>
      <c r="J88" s="80"/>
      <c r="K88" s="52" t="s">
        <v>109</v>
      </c>
      <c r="L88" s="52" t="s">
        <v>109</v>
      </c>
      <c r="M88" s="52" t="s">
        <v>109</v>
      </c>
      <c r="N88" s="84">
        <f>SUM(N84:N87)*F88</f>
        <v>0</v>
      </c>
      <c r="O88" s="82"/>
      <c r="P88" s="51">
        <f t="shared" si="32"/>
        <v>0</v>
      </c>
      <c r="Q88" s="80"/>
      <c r="R88" s="61"/>
    </row>
    <row r="89" spans="1:18" s="2" customFormat="1" ht="13.5" hidden="1" customHeight="1" x14ac:dyDescent="0.3">
      <c r="A89" s="218" t="s">
        <v>110</v>
      </c>
      <c r="B89" s="219"/>
      <c r="C89" s="219"/>
      <c r="D89" s="219"/>
      <c r="E89" s="220"/>
      <c r="F89" s="72" t="s">
        <v>30</v>
      </c>
      <c r="G89" s="73"/>
      <c r="H89" s="74"/>
      <c r="I89" s="74"/>
      <c r="J89" s="83"/>
      <c r="K89" s="52"/>
      <c r="L89" s="52"/>
      <c r="M89" s="52"/>
      <c r="N89" s="81">
        <f>L89*M89*K89</f>
        <v>0</v>
      </c>
      <c r="O89" s="82"/>
      <c r="P89" s="51">
        <f t="shared" si="32"/>
        <v>0</v>
      </c>
      <c r="Q89" s="80"/>
      <c r="R89" s="64"/>
    </row>
    <row r="90" spans="1:18" s="2" customFormat="1" ht="13.5" hidden="1" customHeight="1" x14ac:dyDescent="0.3">
      <c r="A90" s="221" t="s">
        <v>111</v>
      </c>
      <c r="B90" s="222"/>
      <c r="C90" s="222"/>
      <c r="D90" s="222"/>
      <c r="E90" s="223"/>
      <c r="F90" s="76">
        <v>0.08</v>
      </c>
      <c r="G90" s="17"/>
      <c r="H90" s="22"/>
      <c r="I90" s="22"/>
      <c r="J90" s="85">
        <f>(J87+J89)*F90</f>
        <v>0</v>
      </c>
      <c r="K90" s="52" t="s">
        <v>109</v>
      </c>
      <c r="L90" s="52" t="s">
        <v>109</v>
      </c>
      <c r="M90" s="52" t="s">
        <v>109</v>
      </c>
      <c r="N90" s="84">
        <f>SUM(N89:N89)*F90</f>
        <v>0</v>
      </c>
      <c r="O90" s="82"/>
      <c r="P90" s="51">
        <f t="shared" si="32"/>
        <v>0</v>
      </c>
      <c r="Q90" s="80"/>
      <c r="R90" s="61"/>
    </row>
    <row r="91" spans="1:18" s="2" customFormat="1" ht="16.5" hidden="1" customHeight="1" x14ac:dyDescent="0.3">
      <c r="A91" s="147" t="s">
        <v>112</v>
      </c>
      <c r="B91" s="148"/>
      <c r="C91" s="148"/>
      <c r="D91" s="148"/>
      <c r="E91" s="149"/>
      <c r="F91" s="26"/>
      <c r="G91" s="11"/>
      <c r="H91" s="11"/>
      <c r="I91" s="59"/>
      <c r="J91" s="86">
        <f>SUM(J84:J90)</f>
        <v>0</v>
      </c>
      <c r="K91" s="48" t="s">
        <v>109</v>
      </c>
      <c r="L91" s="48" t="s">
        <v>109</v>
      </c>
      <c r="M91" s="49" t="s">
        <v>109</v>
      </c>
      <c r="N91" s="84">
        <f>SUM(N84:N90)</f>
        <v>0</v>
      </c>
      <c r="O91" s="87"/>
      <c r="P91" s="67">
        <f>SUM(P84:P90)</f>
        <v>0</v>
      </c>
      <c r="Q91" s="92"/>
      <c r="R91" s="61"/>
    </row>
    <row r="92" spans="1:18" s="2" customFormat="1" ht="13.15" x14ac:dyDescent="0.3">
      <c r="A92" s="77"/>
      <c r="B92" s="77"/>
      <c r="C92" s="77"/>
      <c r="D92" s="77"/>
      <c r="E92" s="78"/>
    </row>
    <row r="93" spans="1:18" x14ac:dyDescent="0.3">
      <c r="F93" s="224" t="s">
        <v>113</v>
      </c>
      <c r="G93" s="225"/>
      <c r="H93" s="226" t="s">
        <v>34</v>
      </c>
      <c r="I93" s="227"/>
      <c r="J93" s="227"/>
      <c r="K93" s="228"/>
      <c r="L93" s="229" t="s">
        <v>114</v>
      </c>
      <c r="M93" s="230"/>
      <c r="N93" s="230"/>
      <c r="O93" s="231"/>
      <c r="P93" s="88" t="s">
        <v>40</v>
      </c>
    </row>
    <row r="94" spans="1:18" ht="24.75" customHeight="1" x14ac:dyDescent="0.3">
      <c r="F94" s="232"/>
      <c r="G94" s="233"/>
      <c r="H94" s="234" t="s">
        <v>115</v>
      </c>
      <c r="I94" s="235"/>
      <c r="J94" s="236" t="s">
        <v>116</v>
      </c>
      <c r="K94" s="237"/>
      <c r="L94" s="234" t="s">
        <v>117</v>
      </c>
      <c r="M94" s="235"/>
      <c r="N94" s="236" t="s">
        <v>118</v>
      </c>
      <c r="O94" s="237"/>
      <c r="P94" s="89" t="s">
        <v>119</v>
      </c>
    </row>
    <row r="95" spans="1:18" x14ac:dyDescent="0.3">
      <c r="F95" s="238" t="s">
        <v>120</v>
      </c>
      <c r="G95" s="239"/>
      <c r="H95" s="240">
        <f>J26</f>
        <v>7000</v>
      </c>
      <c r="I95" s="241"/>
      <c r="J95" s="242">
        <f>H95/$O$6/$O$5</f>
        <v>350</v>
      </c>
      <c r="K95" s="241"/>
      <c r="L95" s="243">
        <f>N26</f>
        <v>0</v>
      </c>
      <c r="M95" s="244"/>
      <c r="N95" s="245" t="e">
        <f t="shared" ref="N95:N105" si="33">L95/$P$6/$P$5</f>
        <v>#DIV/0!</v>
      </c>
      <c r="O95" s="246"/>
      <c r="P95" s="90">
        <f t="shared" ref="P95:P104" si="34">L95-H95</f>
        <v>-7000</v>
      </c>
    </row>
    <row r="96" spans="1:18" x14ac:dyDescent="0.3">
      <c r="F96" s="238" t="s">
        <v>121</v>
      </c>
      <c r="G96" s="239"/>
      <c r="H96" s="240">
        <f>J33</f>
        <v>980</v>
      </c>
      <c r="I96" s="241"/>
      <c r="J96" s="247">
        <f>H96/$O$6/$O$5</f>
        <v>49</v>
      </c>
      <c r="K96" s="248"/>
      <c r="L96" s="243">
        <f>N33</f>
        <v>0</v>
      </c>
      <c r="M96" s="244"/>
      <c r="N96" s="245" t="e">
        <f t="shared" si="33"/>
        <v>#DIV/0!</v>
      </c>
      <c r="O96" s="246"/>
      <c r="P96" s="90">
        <f t="shared" si="34"/>
        <v>-980</v>
      </c>
    </row>
    <row r="97" spans="6:19" x14ac:dyDescent="0.3">
      <c r="F97" s="238" t="s">
        <v>122</v>
      </c>
      <c r="G97" s="239"/>
      <c r="H97" s="240">
        <f>J39</f>
        <v>5860</v>
      </c>
      <c r="I97" s="241"/>
      <c r="J97" s="247">
        <f t="shared" ref="J97:J101" si="35">H97/$O$6/$O$5</f>
        <v>293</v>
      </c>
      <c r="K97" s="248"/>
      <c r="L97" s="243">
        <f>N39</f>
        <v>0</v>
      </c>
      <c r="M97" s="244"/>
      <c r="N97" s="245" t="e">
        <f t="shared" si="33"/>
        <v>#DIV/0!</v>
      </c>
      <c r="O97" s="246"/>
      <c r="P97" s="90">
        <f t="shared" si="34"/>
        <v>-5860</v>
      </c>
    </row>
    <row r="98" spans="6:19" x14ac:dyDescent="0.3">
      <c r="F98" s="238" t="s">
        <v>123</v>
      </c>
      <c r="G98" s="239"/>
      <c r="H98" s="240">
        <f>J48</f>
        <v>0</v>
      </c>
      <c r="I98" s="241"/>
      <c r="J98" s="247">
        <f t="shared" si="35"/>
        <v>0</v>
      </c>
      <c r="K98" s="248"/>
      <c r="L98" s="243">
        <f>N48</f>
        <v>0</v>
      </c>
      <c r="M98" s="244"/>
      <c r="N98" s="245" t="e">
        <f t="shared" si="33"/>
        <v>#DIV/0!</v>
      </c>
      <c r="O98" s="246"/>
      <c r="P98" s="90">
        <f t="shared" si="34"/>
        <v>0</v>
      </c>
    </row>
    <row r="99" spans="6:19" x14ac:dyDescent="0.3">
      <c r="F99" s="238" t="s">
        <v>124</v>
      </c>
      <c r="G99" s="239"/>
      <c r="H99" s="240">
        <f>J56</f>
        <v>0</v>
      </c>
      <c r="I99" s="241"/>
      <c r="J99" s="242">
        <f t="shared" si="35"/>
        <v>0</v>
      </c>
      <c r="K99" s="241"/>
      <c r="L99" s="243">
        <f>N56</f>
        <v>0</v>
      </c>
      <c r="M99" s="244"/>
      <c r="N99" s="245" t="e">
        <f t="shared" si="33"/>
        <v>#DIV/0!</v>
      </c>
      <c r="O99" s="246"/>
      <c r="P99" s="90">
        <f t="shared" si="34"/>
        <v>0</v>
      </c>
    </row>
    <row r="100" spans="6:19" x14ac:dyDescent="0.3">
      <c r="F100" s="238" t="s">
        <v>125</v>
      </c>
      <c r="G100" s="239"/>
      <c r="H100" s="240">
        <f>J63</f>
        <v>0</v>
      </c>
      <c r="I100" s="241"/>
      <c r="J100" s="242">
        <f t="shared" si="35"/>
        <v>0</v>
      </c>
      <c r="K100" s="241"/>
      <c r="L100" s="243">
        <f>N63</f>
        <v>0</v>
      </c>
      <c r="M100" s="244"/>
      <c r="N100" s="245" t="e">
        <f t="shared" si="33"/>
        <v>#DIV/0!</v>
      </c>
      <c r="O100" s="246"/>
      <c r="P100" s="90">
        <f t="shared" si="34"/>
        <v>0</v>
      </c>
    </row>
    <row r="101" spans="6:19" x14ac:dyDescent="0.3">
      <c r="F101" s="238" t="s">
        <v>126</v>
      </c>
      <c r="G101" s="239"/>
      <c r="H101" s="240">
        <f>J71</f>
        <v>0</v>
      </c>
      <c r="I101" s="241"/>
      <c r="J101" s="242">
        <f t="shared" si="35"/>
        <v>0</v>
      </c>
      <c r="K101" s="241"/>
      <c r="L101" s="243">
        <f>N71</f>
        <v>0</v>
      </c>
      <c r="M101" s="244"/>
      <c r="N101" s="245" t="e">
        <f t="shared" si="33"/>
        <v>#DIV/0!</v>
      </c>
      <c r="O101" s="246"/>
      <c r="P101" s="90">
        <f t="shared" si="34"/>
        <v>0</v>
      </c>
    </row>
    <row r="102" spans="6:19" x14ac:dyDescent="0.3">
      <c r="F102" s="238" t="s">
        <v>127</v>
      </c>
      <c r="G102" s="239"/>
      <c r="H102" s="240">
        <f>J79</f>
        <v>2707.2</v>
      </c>
      <c r="I102" s="241"/>
      <c r="J102" s="247">
        <f>H102/O6/O5</f>
        <v>135.35999999999999</v>
      </c>
      <c r="K102" s="248"/>
      <c r="L102" s="243">
        <f>N79</f>
        <v>0</v>
      </c>
      <c r="M102" s="244"/>
      <c r="N102" s="245" t="e">
        <f t="shared" si="33"/>
        <v>#DIV/0!</v>
      </c>
      <c r="O102" s="246"/>
      <c r="P102" s="90">
        <f t="shared" si="34"/>
        <v>-2707.2</v>
      </c>
    </row>
    <row r="103" spans="6:19" x14ac:dyDescent="0.3">
      <c r="F103" s="238" t="s">
        <v>128</v>
      </c>
      <c r="G103" s="239"/>
      <c r="H103" s="240">
        <f>J80</f>
        <v>992.83199999999999</v>
      </c>
      <c r="I103" s="241"/>
      <c r="J103" s="247">
        <f>H103/O6</f>
        <v>99.283199999999994</v>
      </c>
      <c r="K103" s="248"/>
      <c r="L103" s="243">
        <f>N80</f>
        <v>0</v>
      </c>
      <c r="M103" s="244"/>
      <c r="N103" s="245" t="e">
        <f t="shared" si="33"/>
        <v>#DIV/0!</v>
      </c>
      <c r="O103" s="246"/>
      <c r="P103" s="90">
        <f t="shared" si="34"/>
        <v>-992.83199999999999</v>
      </c>
    </row>
    <row r="104" spans="6:19" x14ac:dyDescent="0.3">
      <c r="F104" s="238" t="s">
        <v>129</v>
      </c>
      <c r="G104" s="239"/>
      <c r="H104" s="249">
        <f>J91</f>
        <v>0</v>
      </c>
      <c r="I104" s="250"/>
      <c r="J104" s="251">
        <f>H104/O6</f>
        <v>0</v>
      </c>
      <c r="K104" s="252"/>
      <c r="L104" s="243">
        <f>N91</f>
        <v>0</v>
      </c>
      <c r="M104" s="244"/>
      <c r="N104" s="245" t="e">
        <f t="shared" si="33"/>
        <v>#DIV/0!</v>
      </c>
      <c r="O104" s="246"/>
      <c r="P104" s="90">
        <f t="shared" si="34"/>
        <v>0</v>
      </c>
    </row>
    <row r="105" spans="6:19" x14ac:dyDescent="0.3">
      <c r="F105" s="253" t="s">
        <v>130</v>
      </c>
      <c r="G105" s="254"/>
      <c r="H105" s="264">
        <f>SUM(H95:I104)</f>
        <v>17540.031999999999</v>
      </c>
      <c r="I105" s="265"/>
      <c r="J105" s="255">
        <f>SUM(J95:K103)</f>
        <v>926.64319999999998</v>
      </c>
      <c r="K105" s="256"/>
      <c r="L105" s="257">
        <f>SUM(L95:M104)</f>
        <v>0</v>
      </c>
      <c r="M105" s="258"/>
      <c r="N105" s="259" t="e">
        <f t="shared" si="33"/>
        <v>#DIV/0!</v>
      </c>
      <c r="O105" s="260"/>
      <c r="P105" s="91">
        <f>SUM(P95:P104)</f>
        <v>-17540.031999999999</v>
      </c>
    </row>
    <row r="106" spans="6:19" x14ac:dyDescent="0.3">
      <c r="S106" s="93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65">
    <mergeCell ref="F105:G105"/>
    <mergeCell ref="H105:I105"/>
    <mergeCell ref="J105:K105"/>
    <mergeCell ref="L105:M105"/>
    <mergeCell ref="N105:O105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1:G101"/>
    <mergeCell ref="H101:I101"/>
    <mergeCell ref="J101:K101"/>
    <mergeCell ref="L101:M101"/>
    <mergeCell ref="N101:O101"/>
    <mergeCell ref="F102:G102"/>
    <mergeCell ref="H102:I102"/>
    <mergeCell ref="J102:K102"/>
    <mergeCell ref="L102:M102"/>
    <mergeCell ref="N102:O102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97:G97"/>
    <mergeCell ref="H97:I97"/>
    <mergeCell ref="J97:K97"/>
    <mergeCell ref="L97:M97"/>
    <mergeCell ref="N97:O97"/>
    <mergeCell ref="F98:G98"/>
    <mergeCell ref="H98:I98"/>
    <mergeCell ref="J98:K98"/>
    <mergeCell ref="L98:M98"/>
    <mergeCell ref="N98:O98"/>
    <mergeCell ref="F95:G95"/>
    <mergeCell ref="H95:I95"/>
    <mergeCell ref="J95:K95"/>
    <mergeCell ref="L95:M95"/>
    <mergeCell ref="N95:O95"/>
    <mergeCell ref="F96:G96"/>
    <mergeCell ref="H96:I96"/>
    <mergeCell ref="J96:K96"/>
    <mergeCell ref="L96:M96"/>
    <mergeCell ref="N96:O96"/>
    <mergeCell ref="A91:E91"/>
    <mergeCell ref="F93:G93"/>
    <mergeCell ref="H93:K93"/>
    <mergeCell ref="L93:O93"/>
    <mergeCell ref="F94:G94"/>
    <mergeCell ref="H94:I94"/>
    <mergeCell ref="J94:K94"/>
    <mergeCell ref="L94:M94"/>
    <mergeCell ref="N94:O94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73:E73"/>
    <mergeCell ref="A74:E74"/>
    <mergeCell ref="A75:E75"/>
    <mergeCell ref="A76:E76"/>
    <mergeCell ref="A77:E77"/>
    <mergeCell ref="A78:E78"/>
    <mergeCell ref="A79:E79"/>
    <mergeCell ref="A80:E80"/>
    <mergeCell ref="B81:E81"/>
    <mergeCell ref="A63:E63"/>
    <mergeCell ref="B64:E64"/>
    <mergeCell ref="A65:E65"/>
    <mergeCell ref="A66:E66"/>
    <mergeCell ref="A68:E68"/>
    <mergeCell ref="A69:E69"/>
    <mergeCell ref="A70:E70"/>
    <mergeCell ref="A71:E71"/>
    <mergeCell ref="B72:E72"/>
    <mergeCell ref="C52:E52"/>
    <mergeCell ref="C53:E53"/>
    <mergeCell ref="C54:E54"/>
    <mergeCell ref="A55:E55"/>
    <mergeCell ref="F55:J55"/>
    <mergeCell ref="A56:E56"/>
    <mergeCell ref="B57:E57"/>
    <mergeCell ref="A58:E58"/>
    <mergeCell ref="A59:E59"/>
    <mergeCell ref="A45:B45"/>
    <mergeCell ref="C45:D45"/>
    <mergeCell ref="A46:D46"/>
    <mergeCell ref="A47:D47"/>
    <mergeCell ref="A48:E48"/>
    <mergeCell ref="F48:I48"/>
    <mergeCell ref="B49:E49"/>
    <mergeCell ref="A50:E50"/>
    <mergeCell ref="A51:E51"/>
    <mergeCell ref="A38:D38"/>
    <mergeCell ref="A39:E39"/>
    <mergeCell ref="A40:E40"/>
    <mergeCell ref="A41:R41"/>
    <mergeCell ref="B42:E42"/>
    <mergeCell ref="A43:E43"/>
    <mergeCell ref="A44:E44"/>
    <mergeCell ref="C30:E30"/>
    <mergeCell ref="C31:E31"/>
    <mergeCell ref="A32:E32"/>
    <mergeCell ref="F32:J32"/>
    <mergeCell ref="A33:E33"/>
    <mergeCell ref="B34:E34"/>
    <mergeCell ref="A35:E35"/>
    <mergeCell ref="A36:E36"/>
    <mergeCell ref="A37:B37"/>
    <mergeCell ref="C37:D37"/>
    <mergeCell ref="A24:C24"/>
    <mergeCell ref="D24:E24"/>
    <mergeCell ref="A25:E25"/>
    <mergeCell ref="F25:J25"/>
    <mergeCell ref="A26:E26"/>
    <mergeCell ref="F26:I26"/>
    <mergeCell ref="B27:E27"/>
    <mergeCell ref="A28:E28"/>
    <mergeCell ref="A29:E29"/>
    <mergeCell ref="A16:E16"/>
    <mergeCell ref="A17:E17"/>
    <mergeCell ref="A18:R18"/>
    <mergeCell ref="B19:E19"/>
    <mergeCell ref="A20:E20"/>
    <mergeCell ref="A21:E21"/>
    <mergeCell ref="A22:C22"/>
    <mergeCell ref="D22:E22"/>
    <mergeCell ref="A23:C23"/>
    <mergeCell ref="D23:E23"/>
    <mergeCell ref="A10:E10"/>
    <mergeCell ref="F10:K10"/>
    <mergeCell ref="A11:E11"/>
    <mergeCell ref="F11:K11"/>
    <mergeCell ref="A12:E12"/>
    <mergeCell ref="F12:K12"/>
    <mergeCell ref="A14:R14"/>
    <mergeCell ref="A15:E15"/>
    <mergeCell ref="F15:J15"/>
    <mergeCell ref="K15:N15"/>
    <mergeCell ref="O15:Q15"/>
    <mergeCell ref="A2:R2"/>
    <mergeCell ref="A4:E4"/>
    <mergeCell ref="F4:K4"/>
    <mergeCell ref="A5:E5"/>
    <mergeCell ref="F5:K5"/>
    <mergeCell ref="F6:K6"/>
    <mergeCell ref="F7:K7"/>
    <mergeCell ref="F8:K8"/>
    <mergeCell ref="F9:K9"/>
  </mergeCells>
  <phoneticPr fontId="42" type="noConversion"/>
  <hyperlinks>
    <hyperlink ref="F9" r:id="rId1" xr:uid="{00000000-0004-0000-0000-000000000000}"/>
  </hyperlinks>
  <pageMargins left="0.23622047244094499" right="0.118110236220472" top="0.47244094488188998" bottom="0.47244094488188998" header="0.31496062992126" footer="0.31496062992126"/>
  <pageSetup paperSize="9" scale="50" fitToHeight="0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>
    <arrUserId title="区域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报价单-宁波万豪酒店</vt:lpstr>
      <vt:lpstr>'报价单-宁波万豪酒店'!Print_Area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2024-06-13T04:03:00Z</cp:lastPrinted>
  <dcterms:created xsi:type="dcterms:W3CDTF">2023-03-28T18:17:00Z</dcterms:created>
  <dcterms:modified xsi:type="dcterms:W3CDTF">2024-10-23T03:20:25Z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D476DA330B5F415A8260C88586C63912_13</vt:lpwstr>
  </property>
  <property fmtid="{D5CDD505-2E9C-101B-9397-08002B2CF9AE}" pid="4" name="KSOReadingLayout">
    <vt:bool>true</vt:bool>
  </property>
</Properties>
</file>