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耿吴茜工作\2020年\0801 大师会巡讲\0905 郑州武汉\结算\"/>
    </mc:Choice>
  </mc:AlternateContent>
  <xr:revisionPtr revIDLastSave="0" documentId="13_ncr:1_{DD1D0617-C28B-4BEC-A6D5-F998DCE007D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武汉分会场1" sheetId="8" r:id="rId1"/>
    <sheet name="郑州分会场2" sheetId="1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7" i="11" l="1"/>
  <c r="G40" i="11"/>
  <c r="H40" i="11"/>
  <c r="H41" i="11"/>
  <c r="H11" i="11"/>
  <c r="H12" i="11"/>
  <c r="H13" i="11"/>
  <c r="H14" i="11"/>
  <c r="H10" i="11"/>
  <c r="H15" i="11"/>
  <c r="H18" i="11"/>
  <c r="H19" i="11"/>
  <c r="H20" i="11"/>
  <c r="H10" i="8"/>
  <c r="H11" i="8"/>
  <c r="H12" i="8"/>
  <c r="H13" i="8"/>
  <c r="H14" i="8"/>
  <c r="H15" i="8"/>
  <c r="H16" i="8"/>
  <c r="H17" i="8"/>
  <c r="H20" i="8"/>
  <c r="H21" i="8"/>
  <c r="H24" i="8"/>
  <c r="H25" i="8"/>
  <c r="H26" i="8"/>
  <c r="H27" i="8"/>
  <c r="H30" i="8"/>
  <c r="H31" i="8"/>
  <c r="H32" i="8"/>
  <c r="H33" i="8"/>
  <c r="H36" i="8"/>
  <c r="H37" i="8"/>
  <c r="H38" i="8"/>
  <c r="H39" i="8"/>
  <c r="G42" i="8"/>
  <c r="H23" i="11"/>
  <c r="H24" i="11"/>
  <c r="H25" i="11"/>
  <c r="H26" i="11"/>
  <c r="H29" i="11"/>
  <c r="H30" i="11"/>
  <c r="H31" i="11"/>
  <c r="H34" i="11"/>
  <c r="H35" i="11"/>
  <c r="H36" i="11"/>
  <c r="H50" i="11"/>
  <c r="H51" i="11"/>
  <c r="H52" i="11"/>
  <c r="H44" i="11"/>
  <c r="H45" i="11"/>
  <c r="H46" i="11"/>
  <c r="H47" i="11"/>
  <c r="D55" i="11"/>
  <c r="H55" i="11"/>
  <c r="H46" i="8"/>
  <c r="H47" i="8"/>
  <c r="H48" i="8"/>
  <c r="H52" i="8"/>
  <c r="H53" i="8"/>
  <c r="H54" i="8"/>
  <c r="H56" i="11"/>
  <c r="H49" i="8"/>
  <c r="H42" i="8"/>
  <c r="H43" i="8"/>
  <c r="D57" i="8"/>
  <c r="H57" i="8"/>
  <c r="H58" i="8"/>
</calcChain>
</file>

<file path=xl/sharedStrings.xml><?xml version="1.0" encoding="utf-8"?>
<sst xmlns="http://schemas.openxmlformats.org/spreadsheetml/2006/main" count="423" uniqueCount="143">
  <si>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</si>
  <si>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</si>
  <si>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</si>
  <si>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</si>
  <si>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</si>
  <si>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参加人数Attendees：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</si>
  <si>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</si>
  <si>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</si>
  <si>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</si>
  <si>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</si>
  <si>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</si>
  <si>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</si>
  <si>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</si>
  <si>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</si>
  <si>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</si>
  <si>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</si>
  <si>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</si>
  <si>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</si>
  <si>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</si>
  <si>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</si>
  <si>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</si>
  <si>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</si>
  <si>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</si>
  <si>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</si>
  <si>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</si>
  <si>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</si>
  <si>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</si>
  <si>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</si>
  <si>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t>A-2</t>
  </si>
  <si>
    <t>A-3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</si>
  <si>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</si>
  <si>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sz val="9"/>
        <color indexed="8"/>
        <rFont val="宋体"/>
        <family val="3"/>
        <charset val="134"/>
      </rP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</si>
  <si>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品种</t>
  </si>
  <si>
    <r>
      <rPr>
        <sz val="9"/>
        <color indexed="8"/>
        <rFont val="宋体"/>
        <family val="3"/>
        <charset val="134"/>
      </rP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</si>
  <si>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</si>
  <si>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</si>
  <si>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</si>
  <si>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</si>
  <si>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</si>
  <si>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用餐Meal fee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</si>
  <si>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</si>
  <si>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</si>
  <si>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</si>
  <si>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</si>
  <si>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</si>
  <si>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</si>
  <si>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</si>
  <si>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</si>
  <si>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</si>
  <si>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</si>
  <si>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</si>
  <si>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</si>
  <si>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</si>
  <si>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</si>
  <si>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</si>
  <si>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</si>
  <si>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</si>
  <si>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</si>
  <si>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</si>
  <si>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</si>
  <si>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</si>
  <si>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</si>
  <si>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</si>
  <si>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</si>
  <si>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</si>
  <si>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</si>
  <si>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</si>
  <si>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</si>
  <si>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</si>
  <si>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</si>
  <si>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</si>
  <si>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</si>
  <si>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</si>
  <si>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</si>
  <si>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</si>
  <si>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</si>
  <si>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</si>
  <si>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</si>
  <si>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</si>
  <si>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3" type="noConversion"/>
  </si>
  <si>
    <t>A-4</t>
  </si>
  <si>
    <t>A-5</t>
  </si>
  <si>
    <t>投影仪</t>
    <rPh sb="0" eb="1">
      <t>tou'ying'yi</t>
    </rPh>
    <phoneticPr fontId="33" type="noConversion"/>
  </si>
  <si>
    <t>茶歇</t>
    <rPh sb="0" eb="1">
      <t>cha'x</t>
    </rPh>
    <phoneticPr fontId="33" type="noConversion"/>
  </si>
  <si>
    <t>大床房</t>
    <rPh sb="0" eb="1">
      <t>da'chuang'f</t>
    </rPh>
    <phoneticPr fontId="33" type="noConversion"/>
  </si>
  <si>
    <t>搭建制作</t>
    <rPh sb="0" eb="1">
      <t>da'jian</t>
    </rPh>
    <rPh sb="2" eb="3">
      <t>zhi'zuo</t>
    </rPh>
    <phoneticPr fontId="33" type="noConversion"/>
  </si>
  <si>
    <t>项</t>
    <rPh sb="0" eb="1">
      <t>xiang</t>
    </rPh>
    <phoneticPr fontId="33" type="noConversion"/>
  </si>
  <si>
    <t>G</t>
    <phoneticPr fontId="33" type="noConversion"/>
  </si>
  <si>
    <t>当地工作人员费用Local Staff costs</t>
    <rPh sb="0" eb="1">
      <t>dang'di</t>
    </rPh>
    <phoneticPr fontId="33" type="noConversion"/>
  </si>
  <si>
    <t>地接（工作人员）
Local staff</t>
    <phoneticPr fontId="33" type="noConversion"/>
  </si>
  <si>
    <t>G-1</t>
    <phoneticPr fontId="33" type="noConversion"/>
  </si>
  <si>
    <t>G-2</t>
  </si>
  <si>
    <t>G-3</t>
  </si>
  <si>
    <t>宽带</t>
    <rPh sb="0" eb="1">
      <t>kuan'dai</t>
    </rPh>
    <phoneticPr fontId="33" type="noConversion"/>
  </si>
  <si>
    <t>直播用宽带</t>
    <rPh sb="0" eb="1">
      <t>zhi'bo'yong</t>
    </rPh>
    <rPh sb="3" eb="4">
      <t>kuan'dai</t>
    </rPh>
    <phoneticPr fontId="33" type="noConversion"/>
  </si>
  <si>
    <t>线/次</t>
    <rPh sb="0" eb="1">
      <t>xian</t>
    </rPh>
    <rPh sb="2" eb="3">
      <t>ci</t>
    </rPh>
    <phoneticPr fontId="33" type="noConversion"/>
  </si>
  <si>
    <t>外部会议</t>
    <phoneticPr fontId="33" type="noConversion"/>
  </si>
  <si>
    <t>结算按实际车票计</t>
    <phoneticPr fontId="33" type="noConversion"/>
  </si>
  <si>
    <t>爱宁达大师巡讲会</t>
    <phoneticPr fontId="33" type="noConversion"/>
  </si>
  <si>
    <t xml:space="preserve">晚餐dinner </t>
    <rPh sb="0" eb="1">
      <t>shang'hai</t>
    </rPh>
    <phoneticPr fontId="33" type="noConversion"/>
  </si>
  <si>
    <t>工作人员交通</t>
    <rPh sb="0" eb="1">
      <t>zhong'sh</t>
    </rPh>
    <rPh sb="2" eb="3">
      <t>gong'zuo'ren'yuanjiao't</t>
    </rPh>
    <phoneticPr fontId="33" type="noConversion"/>
  </si>
  <si>
    <t>工作人员津贴</t>
    <rPh sb="0" eb="1">
      <t>zhong'sh</t>
    </rPh>
    <rPh sb="2" eb="3">
      <t>gong'zuo'ren'yuanjin'tie</t>
    </rPh>
    <phoneticPr fontId="33" type="noConversion"/>
  </si>
  <si>
    <t>工作人员住宿</t>
    <rPh sb="0" eb="1">
      <t>zhong'sh</t>
    </rPh>
    <rPh sb="2" eb="3">
      <t>gong'zuo'ren'yuanzhu'su</t>
    </rPh>
    <phoneticPr fontId="33" type="noConversion"/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</si>
  <si>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 xml:space="preserve"> Staff costs</t>
    </r>
    <rPh sb="0" eb="1">
      <t>zhong'sh</t>
    </rPh>
    <rPh sb="2" eb="3">
      <t>gong'zuo</t>
    </rPh>
    <phoneticPr fontId="33" type="noConversion"/>
  </si>
  <si>
    <t>含早</t>
    <phoneticPr fontId="33" type="noConversion"/>
  </si>
  <si>
    <t>Business car 5座小车</t>
    <phoneticPr fontId="33" type="noConversion"/>
  </si>
  <si>
    <t>酒店HOTEL ACCOMMODATION：JW万豪酒店</t>
    <phoneticPr fontId="33" type="noConversion"/>
  </si>
  <si>
    <t>2020.9.5下午14：00</t>
    <phoneticPr fontId="33" type="noConversion"/>
  </si>
  <si>
    <t>酒店HOTEL ACCOMMODATION：武汉市华美达天禄酒店</t>
    <phoneticPr fontId="33" type="noConversion"/>
  </si>
  <si>
    <t>2020.9.5下午14：00</t>
    <phoneticPr fontId="34" type="noConversion"/>
  </si>
  <si>
    <t>本地接送参会医生</t>
    <rPh sb="0" eb="1">
      <t>shang'hai</t>
    </rPh>
    <rPh sb="3" eb="4">
      <t>hang'zhou</t>
    </rPh>
    <rPh sb="5" eb="6">
      <t>ge</t>
    </rPh>
    <rPh sb="7" eb="8">
      <t>renwang'fjie'song</t>
    </rPh>
    <phoneticPr fontId="33" type="noConversion"/>
  </si>
  <si>
    <t>参会医生用车</t>
    <phoneticPr fontId="33" type="noConversion"/>
  </si>
  <si>
    <t>武汉新世界酒店</t>
    <phoneticPr fontId="33" type="noConversion"/>
  </si>
  <si>
    <t>武汉新世界酒店-会议室</t>
    <rPh sb="0" eb="1">
      <t>hui'yi'si</t>
    </rPh>
    <phoneticPr fontId="33" type="noConversion"/>
  </si>
  <si>
    <t>酒店晚餐桌餐，buffet/ table</t>
    <phoneticPr fontId="33" type="noConversion"/>
  </si>
  <si>
    <t>康辉集团北京国际会议展览有限公司</t>
    <phoneticPr fontId="33" type="noConversion"/>
  </si>
  <si>
    <t>耿吴茜 18210062127</t>
    <phoneticPr fontId="33" type="noConversion"/>
  </si>
  <si>
    <t>酒店内围桌餐buffet/ table</t>
    <phoneticPr fontId="34" type="noConversion"/>
  </si>
  <si>
    <t>5楼会议室 118平米</t>
    <phoneticPr fontId="33" type="noConversion"/>
  </si>
  <si>
    <t>报价为单独安装电信专线价格供参考</t>
    <rPh sb="4" eb="5">
      <t>zhuan'xian</t>
    </rPh>
    <rPh sb="6" eb="7">
      <t>fei'yongjiu'dketi'gonggong'xiangkuan'dai</t>
    </rPh>
    <phoneticPr fontId="33" type="noConversion"/>
  </si>
  <si>
    <t>会议结算表格Meeting Budget Form</t>
    <phoneticPr fontId="34" type="noConversion"/>
  </si>
  <si>
    <t>会议结算表格Meeting Budget Form</t>
    <phoneticPr fontId="33" type="noConversion"/>
  </si>
  <si>
    <t>12000流明</t>
    <phoneticPr fontId="33" type="noConversion"/>
  </si>
  <si>
    <t>切换器</t>
    <phoneticPr fontId="33" type="noConversion"/>
  </si>
  <si>
    <t>个/场</t>
    <phoneticPr fontId="33" type="noConversion"/>
  </si>
  <si>
    <t>讲台花</t>
    <phoneticPr fontId="33" type="noConversion"/>
  </si>
  <si>
    <t>A-6</t>
  </si>
  <si>
    <t>A-7</t>
  </si>
  <si>
    <t>D-3</t>
  </si>
  <si>
    <t>搭建制作</t>
    <phoneticPr fontId="33" type="noConversion"/>
  </si>
  <si>
    <t>调音台1800+调音师500+话筒600,2天</t>
    <phoneticPr fontId="33" type="noConversion"/>
  </si>
  <si>
    <t>标间</t>
    <rPh sb="0" eb="1">
      <t>da'chuang'f</t>
    </rPh>
    <phoneticPr fontId="33" type="noConversion"/>
  </si>
  <si>
    <t>郑州JW万豪酒店</t>
    <phoneticPr fontId="34" type="noConversion"/>
  </si>
  <si>
    <t>更换酒店
不足10间按照散客价预订</t>
    <phoneticPr fontId="34" type="noConversion"/>
  </si>
  <si>
    <t>外租投影8000流明</t>
    <phoneticPr fontId="34" type="noConversion"/>
  </si>
  <si>
    <t>外租8000流明</t>
    <phoneticPr fontId="34" type="noConversion"/>
  </si>
  <si>
    <t>酒</t>
    <phoneticPr fontId="34" type="noConversion"/>
  </si>
  <si>
    <t>3楼千禧厅1+2  126平米</t>
    <phoneticPr fontId="34" type="noConversion"/>
  </si>
  <si>
    <t>郑州JW绿地万豪酒店</t>
    <phoneticPr fontId="34" type="noConversion"/>
  </si>
  <si>
    <t xml:space="preserve">             </t>
    <phoneticPr fontId="34" type="noConversion"/>
  </si>
  <si>
    <t>背景板1800，易拉宝260*4，会议资料1*110，桌卡10*6，日程5*50，DA印刷10*50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</si>
  <si>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背景板1800，邀请函单页10*40，DA印刷 10*50，易拉宝260*3，桌卡10*2</t>
    <rPh sb="0" eb="1">
      <t>bei'jing'b</t>
    </rPh>
    <rPh sb="4" eb="5">
      <t>yi'la'b</t>
    </rPh>
    <rPh sb="8" eb="9">
      <t>hui'y'zi'l</t>
    </rPh>
    <rPh sb="12" eb="13">
      <t>deng'yu'gu</t>
    </rPh>
    <rPh sb="13" eb="14">
      <t>yu'gu</t>
    </rPh>
    <phoneticPr fontId="33" type="noConversion"/>
  </si>
  <si>
    <t>高铁二等座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</si>
</sst>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37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sz val="9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3" fillId="3" borderId="0" xfId="6" applyFont="1" applyFill="1" applyBorder="1" applyAlignment="1">
      <alignment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3" fillId="4" borderId="0" xfId="6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40" fontId="14" fillId="7" borderId="0" xfId="6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2" fillId="4" borderId="0" xfId="6" applyNumberFormat="1" applyFont="1" applyFill="1" applyBorder="1" applyAlignment="1">
      <alignment vertical="center" wrapText="1"/>
    </xf>
    <xf numFmtId="4" fontId="10" fillId="0" borderId="0" xfId="6" applyNumberFormat="1" applyFont="1" applyBorder="1" applyAlignment="1">
      <alignment vertical="center" wrapText="1"/>
    </xf>
    <xf numFmtId="0" fontId="18" fillId="2" borderId="0" xfId="6" applyFont="1" applyFill="1" applyBorder="1" applyAlignment="1">
      <alignment horizontal="center" vertical="center" wrapText="1"/>
    </xf>
    <xf numFmtId="4" fontId="12" fillId="2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4" fillId="3" borderId="0" xfId="6" applyFont="1" applyFill="1" applyBorder="1" applyAlignment="1">
      <alignment horizontal="right"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4" fontId="10" fillId="8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9" borderId="0" xfId="6" applyFont="1" applyFill="1" applyBorder="1" applyAlignment="1">
      <alignment vertical="center" wrapText="1"/>
    </xf>
    <xf numFmtId="177" fontId="20" fillId="9" borderId="0" xfId="6" applyNumberFormat="1" applyFont="1" applyFill="1" applyBorder="1" applyAlignment="1">
      <alignment horizontal="right" vertical="center" wrapText="1"/>
    </xf>
    <xf numFmtId="0" fontId="15" fillId="8" borderId="0" xfId="6" applyFont="1" applyFill="1" applyBorder="1" applyAlignment="1">
      <alignment vertical="center" wrapText="1"/>
    </xf>
    <xf numFmtId="177" fontId="23" fillId="9" borderId="0" xfId="6" applyNumberFormat="1" applyFont="1" applyFill="1" applyBorder="1" applyAlignment="1">
      <alignment vertical="center" wrapText="1"/>
    </xf>
    <xf numFmtId="0" fontId="10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2" borderId="0" xfId="6" applyFont="1" applyFill="1" applyAlignment="1">
      <alignment horizontal="center" vertical="center" wrapText="1"/>
    </xf>
    <xf numFmtId="0" fontId="15" fillId="3" borderId="0" xfId="6" applyFont="1" applyFill="1" applyAlignment="1">
      <alignment horizontal="left" vertical="center" wrapText="1"/>
    </xf>
    <xf numFmtId="0" fontId="14" fillId="3" borderId="0" xfId="6" applyFont="1" applyFill="1" applyAlignment="1">
      <alignment horizontal="center" vertical="center" wrapText="1"/>
    </xf>
    <xf numFmtId="0" fontId="15" fillId="2" borderId="0" xfId="6" applyFont="1" applyFill="1" applyAlignment="1">
      <alignment horizontal="center" vertical="center" wrapText="1"/>
    </xf>
    <xf numFmtId="40" fontId="14" fillId="7" borderId="0" xfId="6" applyNumberFormat="1" applyFont="1" applyFill="1" applyAlignment="1">
      <alignment horizontal="right" vertical="center" wrapText="1"/>
    </xf>
    <xf numFmtId="4" fontId="12" fillId="0" borderId="0" xfId="6" applyNumberFormat="1" applyFont="1" applyAlignment="1">
      <alignment vertical="center" wrapText="1"/>
    </xf>
    <xf numFmtId="0" fontId="18" fillId="0" borderId="0" xfId="6" applyFont="1" applyAlignment="1">
      <alignment vertical="center" wrapText="1"/>
    </xf>
    <xf numFmtId="0" fontId="12" fillId="0" borderId="0" xfId="6" applyFont="1" applyBorder="1" applyAlignment="1">
      <alignment horizontal="center" vertical="center" wrapText="1"/>
    </xf>
    <xf numFmtId="0" fontId="18" fillId="4" borderId="0" xfId="6" applyFont="1" applyFill="1" applyBorder="1" applyAlignment="1">
      <alignment vertical="center" wrapText="1"/>
    </xf>
    <xf numFmtId="0" fontId="10" fillId="8" borderId="0" xfId="6" applyFont="1" applyFill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9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36" fillId="0" borderId="0" xfId="6" applyFont="1" applyBorder="1" applyAlignment="1">
      <alignment horizontal="left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zoomScale="90" zoomScaleNormal="90" zoomScalePageLayoutView="110" workbookViewId="0">
      <selection activeCell="B9" sqref="B9:H9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9.44140625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91" t="s">
        <v>121</v>
      </c>
      <c r="B1" s="92"/>
      <c r="C1" s="92"/>
      <c r="D1" s="92"/>
      <c r="E1" s="92"/>
      <c r="F1" s="92"/>
      <c r="G1" s="92"/>
      <c r="H1" s="92"/>
      <c r="I1" s="92"/>
    </row>
    <row r="2" spans="1:9" ht="24">
      <c r="A2" s="3" t="s">
        <v>0</v>
      </c>
      <c r="B2" s="4" t="s">
        <v>98</v>
      </c>
      <c r="C2" s="5" t="s">
        <v>1</v>
      </c>
      <c r="D2" s="93" t="s">
        <v>112</v>
      </c>
      <c r="E2" s="93"/>
      <c r="F2" s="3" t="s">
        <v>2</v>
      </c>
      <c r="G2" s="6" t="s">
        <v>3</v>
      </c>
      <c r="H2" s="94" t="s">
        <v>115</v>
      </c>
      <c r="I2" s="94"/>
    </row>
    <row r="3" spans="1:9" ht="60">
      <c r="A3" s="6" t="s">
        <v>4</v>
      </c>
      <c r="B3" s="4" t="s">
        <v>96</v>
      </c>
      <c r="C3" s="6" t="s">
        <v>5</v>
      </c>
      <c r="D3" s="95"/>
      <c r="E3" s="95"/>
      <c r="F3" s="3" t="s">
        <v>6</v>
      </c>
      <c r="G3" s="6" t="s">
        <v>7</v>
      </c>
      <c r="H3" s="85" t="s">
        <v>116</v>
      </c>
      <c r="I3" s="85"/>
    </row>
    <row r="4" spans="1:9" ht="36">
      <c r="A4" s="6" t="s">
        <v>8</v>
      </c>
      <c r="B4" s="7" t="s">
        <v>107</v>
      </c>
      <c r="C4" s="8" t="s">
        <v>9</v>
      </c>
      <c r="D4" s="83"/>
      <c r="E4" s="83"/>
      <c r="F4" s="3" t="s">
        <v>10</v>
      </c>
      <c r="G4" s="6" t="s">
        <v>11</v>
      </c>
      <c r="H4" s="84"/>
      <c r="I4" s="85"/>
    </row>
    <row r="5" spans="1:9">
      <c r="A5" s="86"/>
      <c r="B5" s="87"/>
      <c r="C5" s="87"/>
      <c r="D5" s="87"/>
      <c r="E5" s="87"/>
      <c r="F5" s="87"/>
      <c r="G5" s="87"/>
      <c r="H5" s="87"/>
      <c r="I5" s="87"/>
    </row>
    <row r="6" spans="1:9" ht="26.1" customHeight="1">
      <c r="A6" s="10" t="s">
        <v>12</v>
      </c>
      <c r="B6" s="88" t="s">
        <v>13</v>
      </c>
      <c r="C6" s="88"/>
      <c r="D6" s="88"/>
      <c r="E6" s="88"/>
      <c r="F6" s="88"/>
      <c r="G6" s="88"/>
      <c r="H6" s="88"/>
      <c r="I6" s="88"/>
    </row>
    <row r="7" spans="1:9">
      <c r="A7" s="89" t="s">
        <v>14</v>
      </c>
      <c r="B7" s="90"/>
      <c r="C7" s="90"/>
      <c r="D7" s="90"/>
      <c r="E7" s="90"/>
      <c r="F7" s="90"/>
      <c r="G7" s="89" t="s">
        <v>15</v>
      </c>
      <c r="H7" s="90"/>
      <c r="I7" s="90"/>
    </row>
    <row r="8" spans="1:9" ht="26.4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1" t="s">
        <v>23</v>
      </c>
      <c r="I8" s="11" t="s">
        <v>24</v>
      </c>
    </row>
    <row r="9" spans="1:9">
      <c r="A9" s="12" t="s">
        <v>25</v>
      </c>
      <c r="B9" s="74" t="s">
        <v>108</v>
      </c>
      <c r="C9" s="74"/>
      <c r="D9" s="74"/>
      <c r="E9" s="74"/>
      <c r="F9" s="74"/>
      <c r="G9" s="74"/>
      <c r="H9" s="74"/>
      <c r="I9" s="36"/>
    </row>
    <row r="10" spans="1:9" ht="32.4">
      <c r="A10" s="51" t="s">
        <v>26</v>
      </c>
      <c r="B10" s="14"/>
      <c r="C10" s="15" t="s">
        <v>84</v>
      </c>
      <c r="D10" s="16"/>
      <c r="E10" s="16">
        <v>0</v>
      </c>
      <c r="F10" s="17" t="s">
        <v>27</v>
      </c>
      <c r="G10" s="18"/>
      <c r="H10" s="19">
        <f>D10*E10*G10</f>
        <v>0</v>
      </c>
      <c r="I10" s="38" t="s">
        <v>104</v>
      </c>
    </row>
    <row r="11" spans="1:9">
      <c r="A11" s="63" t="s">
        <v>28</v>
      </c>
      <c r="B11" s="14" t="s">
        <v>113</v>
      </c>
      <c r="C11" s="15" t="s">
        <v>118</v>
      </c>
      <c r="D11" s="16">
        <v>1</v>
      </c>
      <c r="E11" s="16">
        <v>0.5</v>
      </c>
      <c r="F11" s="17" t="s">
        <v>30</v>
      </c>
      <c r="G11" s="32">
        <v>10000</v>
      </c>
      <c r="H11" s="19">
        <f>D11*E11*G11</f>
        <v>5000</v>
      </c>
      <c r="I11" s="38"/>
    </row>
    <row r="12" spans="1:9">
      <c r="A12" s="63" t="s">
        <v>29</v>
      </c>
      <c r="B12" s="14" t="s">
        <v>82</v>
      </c>
      <c r="C12" s="15" t="s">
        <v>122</v>
      </c>
      <c r="D12" s="16">
        <v>1</v>
      </c>
      <c r="E12" s="16">
        <v>1</v>
      </c>
      <c r="F12" s="17" t="s">
        <v>31</v>
      </c>
      <c r="G12" s="18">
        <v>1800</v>
      </c>
      <c r="H12" s="19">
        <f t="shared" ref="H12:H15" si="0">D12*E12*G12</f>
        <v>1800</v>
      </c>
      <c r="I12" s="38"/>
    </row>
    <row r="13" spans="1:9">
      <c r="A13" s="63" t="s">
        <v>80</v>
      </c>
      <c r="B13" s="14" t="s">
        <v>83</v>
      </c>
      <c r="C13" s="15" t="s">
        <v>32</v>
      </c>
      <c r="D13" s="16">
        <v>35</v>
      </c>
      <c r="E13" s="16">
        <v>1</v>
      </c>
      <c r="F13" s="17" t="s">
        <v>33</v>
      </c>
      <c r="G13" s="18">
        <v>58</v>
      </c>
      <c r="H13" s="19">
        <f t="shared" si="0"/>
        <v>2030</v>
      </c>
      <c r="I13" s="38"/>
    </row>
    <row r="14" spans="1:9">
      <c r="A14" s="63" t="s">
        <v>81</v>
      </c>
      <c r="B14" s="14" t="s">
        <v>123</v>
      </c>
      <c r="C14" s="15"/>
      <c r="D14" s="16">
        <v>1</v>
      </c>
      <c r="E14" s="16">
        <v>1</v>
      </c>
      <c r="F14" s="17" t="s">
        <v>124</v>
      </c>
      <c r="G14" s="18">
        <v>1200</v>
      </c>
      <c r="H14" s="19">
        <f t="shared" si="0"/>
        <v>1200</v>
      </c>
      <c r="I14" s="38"/>
    </row>
    <row r="15" spans="1:9">
      <c r="A15" s="63" t="s">
        <v>126</v>
      </c>
      <c r="B15" s="14" t="s">
        <v>125</v>
      </c>
      <c r="C15" s="15"/>
      <c r="D15" s="16">
        <v>1</v>
      </c>
      <c r="E15" s="16">
        <v>1</v>
      </c>
      <c r="F15" s="17" t="s">
        <v>124</v>
      </c>
      <c r="G15" s="18">
        <v>200</v>
      </c>
      <c r="H15" s="19">
        <f t="shared" si="0"/>
        <v>200</v>
      </c>
      <c r="I15" s="38"/>
    </row>
    <row r="16" spans="1:9">
      <c r="A16" s="63" t="s">
        <v>127</v>
      </c>
      <c r="B16" s="14" t="s">
        <v>93</v>
      </c>
      <c r="C16" s="15" t="s">
        <v>94</v>
      </c>
      <c r="D16" s="16">
        <v>1</v>
      </c>
      <c r="E16" s="16">
        <v>1</v>
      </c>
      <c r="F16" s="17" t="s">
        <v>95</v>
      </c>
      <c r="G16" s="18">
        <v>2000</v>
      </c>
      <c r="H16" s="19">
        <f>D16*E16*G16</f>
        <v>2000</v>
      </c>
      <c r="I16" s="38"/>
    </row>
    <row r="17" spans="1:11">
      <c r="A17" s="81" t="s">
        <v>34</v>
      </c>
      <c r="B17" s="81"/>
      <c r="C17" s="81"/>
      <c r="D17" s="81"/>
      <c r="E17" s="81"/>
      <c r="F17" s="81"/>
      <c r="G17" s="81"/>
      <c r="H17" s="23">
        <f>SUM(H10:H16)</f>
        <v>12230</v>
      </c>
      <c r="I17" s="39"/>
    </row>
    <row r="18" spans="1:11" ht="36">
      <c r="A18" s="24" t="s">
        <v>16</v>
      </c>
      <c r="B18" s="24" t="s">
        <v>17</v>
      </c>
      <c r="C18" s="24" t="s">
        <v>18</v>
      </c>
      <c r="D18" s="25" t="s">
        <v>35</v>
      </c>
      <c r="E18" s="25" t="s">
        <v>36</v>
      </c>
      <c r="F18" s="24" t="s">
        <v>21</v>
      </c>
      <c r="G18" s="24" t="s">
        <v>22</v>
      </c>
      <c r="H18" s="24" t="s">
        <v>37</v>
      </c>
      <c r="I18" s="24" t="s">
        <v>24</v>
      </c>
    </row>
    <row r="19" spans="1:11">
      <c r="A19" s="12" t="s">
        <v>38</v>
      </c>
      <c r="B19" s="74" t="s">
        <v>39</v>
      </c>
      <c r="C19" s="74"/>
      <c r="D19" s="74"/>
      <c r="E19" s="74"/>
      <c r="F19" s="74"/>
      <c r="G19" s="74"/>
      <c r="H19" s="74"/>
      <c r="I19" s="36"/>
    </row>
    <row r="20" spans="1:11" s="1" customFormat="1" ht="21.6">
      <c r="A20" s="26" t="s">
        <v>40</v>
      </c>
      <c r="B20" s="27" t="s">
        <v>99</v>
      </c>
      <c r="C20" s="27" t="s">
        <v>114</v>
      </c>
      <c r="D20" s="16">
        <v>3</v>
      </c>
      <c r="E20" s="16">
        <v>1</v>
      </c>
      <c r="F20" s="28" t="s">
        <v>41</v>
      </c>
      <c r="G20" s="29">
        <v>2086.6666660000001</v>
      </c>
      <c r="H20" s="19">
        <f>D20*E20*G20</f>
        <v>6259.9999980000002</v>
      </c>
      <c r="I20" s="38"/>
    </row>
    <row r="21" spans="1:11">
      <c r="A21" s="81" t="s">
        <v>34</v>
      </c>
      <c r="B21" s="81"/>
      <c r="C21" s="81"/>
      <c r="D21" s="81"/>
      <c r="E21" s="81"/>
      <c r="F21" s="81"/>
      <c r="G21" s="81"/>
      <c r="H21" s="33">
        <f>SUM(H20:H20)</f>
        <v>6259.9999980000002</v>
      </c>
      <c r="I21" s="36"/>
    </row>
    <row r="22" spans="1:11" ht="36">
      <c r="A22" s="24" t="s">
        <v>16</v>
      </c>
      <c r="B22" s="24" t="s">
        <v>17</v>
      </c>
      <c r="C22" s="24" t="s">
        <v>18</v>
      </c>
      <c r="D22" s="25" t="s">
        <v>35</v>
      </c>
      <c r="E22" s="25" t="s">
        <v>36</v>
      </c>
      <c r="F22" s="24" t="s">
        <v>21</v>
      </c>
      <c r="G22" s="24" t="s">
        <v>22</v>
      </c>
      <c r="H22" s="24" t="s">
        <v>37</v>
      </c>
      <c r="I22" s="24" t="s">
        <v>24</v>
      </c>
    </row>
    <row r="23" spans="1:11">
      <c r="A23" s="12" t="s">
        <v>43</v>
      </c>
      <c r="B23" s="74" t="s">
        <v>44</v>
      </c>
      <c r="C23" s="74"/>
      <c r="D23" s="74"/>
      <c r="E23" s="74"/>
      <c r="F23" s="74"/>
      <c r="G23" s="74"/>
      <c r="H23" s="74"/>
      <c r="I23" s="36"/>
    </row>
    <row r="24" spans="1:11" s="1" customFormat="1" ht="32.4">
      <c r="A24" s="79" t="s">
        <v>45</v>
      </c>
      <c r="B24" s="27" t="s">
        <v>46</v>
      </c>
      <c r="C24" s="27" t="s">
        <v>105</v>
      </c>
      <c r="D24" s="16">
        <v>16</v>
      </c>
      <c r="E24" s="16">
        <v>2</v>
      </c>
      <c r="F24" s="34" t="s">
        <v>47</v>
      </c>
      <c r="G24" s="32">
        <v>260</v>
      </c>
      <c r="H24" s="19">
        <f>D24*E24*G24</f>
        <v>8320</v>
      </c>
      <c r="I24" s="38" t="s">
        <v>111</v>
      </c>
      <c r="J24" s="40"/>
      <c r="K24" s="41" t="s">
        <v>42</v>
      </c>
    </row>
    <row r="25" spans="1:11" s="1" customFormat="1" ht="43.2">
      <c r="A25" s="79"/>
      <c r="B25" s="27" t="s">
        <v>48</v>
      </c>
      <c r="C25" s="27" t="s">
        <v>79</v>
      </c>
      <c r="D25" s="16"/>
      <c r="E25" s="16"/>
      <c r="F25" s="34" t="s">
        <v>47</v>
      </c>
      <c r="G25" s="32"/>
      <c r="H25" s="35">
        <f>D25*E25*G25</f>
        <v>0</v>
      </c>
      <c r="I25" s="38"/>
      <c r="J25" s="40"/>
      <c r="K25" s="41"/>
    </row>
    <row r="26" spans="1:11" ht="21.6">
      <c r="A26" s="79"/>
      <c r="B26" s="27" t="s">
        <v>49</v>
      </c>
      <c r="C26" s="27" t="s">
        <v>79</v>
      </c>
      <c r="D26" s="16"/>
      <c r="E26" s="16"/>
      <c r="F26" s="34" t="s">
        <v>47</v>
      </c>
      <c r="G26" s="32"/>
      <c r="H26" s="35">
        <f>D26*E26*G26</f>
        <v>0</v>
      </c>
      <c r="I26" s="38"/>
      <c r="J26" s="9"/>
    </row>
    <row r="27" spans="1:11">
      <c r="A27" s="81" t="s">
        <v>34</v>
      </c>
      <c r="B27" s="81"/>
      <c r="C27" s="81"/>
      <c r="D27" s="81"/>
      <c r="E27" s="81"/>
      <c r="F27" s="81"/>
      <c r="G27" s="81"/>
      <c r="H27" s="33">
        <f>SUM(H24:H26)</f>
        <v>8320</v>
      </c>
      <c r="I27" s="36"/>
    </row>
    <row r="28" spans="1:11" ht="36">
      <c r="A28" s="24" t="s">
        <v>16</v>
      </c>
      <c r="B28" s="24" t="s">
        <v>17</v>
      </c>
      <c r="C28" s="24" t="s">
        <v>18</v>
      </c>
      <c r="D28" s="25" t="s">
        <v>35</v>
      </c>
      <c r="E28" s="25" t="s">
        <v>36</v>
      </c>
      <c r="F28" s="24" t="s">
        <v>21</v>
      </c>
      <c r="G28" s="24" t="s">
        <v>22</v>
      </c>
      <c r="H28" s="24" t="s">
        <v>37</v>
      </c>
      <c r="I28" s="24" t="s">
        <v>24</v>
      </c>
    </row>
    <row r="29" spans="1:11">
      <c r="A29" s="12" t="s">
        <v>50</v>
      </c>
      <c r="B29" s="74" t="s">
        <v>51</v>
      </c>
      <c r="C29" s="74"/>
      <c r="D29" s="74"/>
      <c r="E29" s="74"/>
      <c r="F29" s="74"/>
      <c r="G29" s="74"/>
      <c r="H29" s="74"/>
      <c r="I29" s="36"/>
    </row>
    <row r="30" spans="1:11" ht="21.6">
      <c r="A30" s="20" t="s">
        <v>52</v>
      </c>
      <c r="B30" s="27" t="s">
        <v>53</v>
      </c>
      <c r="C30" s="27"/>
      <c r="D30" s="16"/>
      <c r="E30" s="37"/>
      <c r="F30" s="28" t="s">
        <v>41</v>
      </c>
      <c r="G30" s="18"/>
      <c r="H30" s="19">
        <f t="shared" ref="H30:H31" si="1">D30*E30*G30</f>
        <v>0</v>
      </c>
      <c r="I30" s="36"/>
    </row>
    <row r="31" spans="1:11" ht="21.6">
      <c r="A31" s="63" t="s">
        <v>55</v>
      </c>
      <c r="B31" s="27" t="s">
        <v>129</v>
      </c>
      <c r="C31" s="27" t="s">
        <v>130</v>
      </c>
      <c r="D31" s="16">
        <v>1</v>
      </c>
      <c r="E31" s="16">
        <v>1</v>
      </c>
      <c r="F31" s="28" t="s">
        <v>41</v>
      </c>
      <c r="G31" s="18">
        <v>2900</v>
      </c>
      <c r="H31" s="19">
        <f t="shared" si="1"/>
        <v>2900</v>
      </c>
      <c r="I31" s="36"/>
    </row>
    <row r="32" spans="1:11" ht="32.4">
      <c r="A32" s="63" t="s">
        <v>128</v>
      </c>
      <c r="B32" s="27" t="s">
        <v>85</v>
      </c>
      <c r="C32" s="27" t="s">
        <v>140</v>
      </c>
      <c r="D32" s="16">
        <v>1</v>
      </c>
      <c r="E32" s="16">
        <v>1</v>
      </c>
      <c r="F32" s="28" t="s">
        <v>86</v>
      </c>
      <c r="G32" s="18">
        <v>3760</v>
      </c>
      <c r="H32" s="19">
        <f>D32*E32*G32</f>
        <v>3760</v>
      </c>
      <c r="I32" s="36"/>
    </row>
    <row r="33" spans="1:9">
      <c r="A33" s="81" t="s">
        <v>34</v>
      </c>
      <c r="B33" s="81"/>
      <c r="C33" s="81"/>
      <c r="D33" s="81"/>
      <c r="E33" s="81"/>
      <c r="F33" s="81"/>
      <c r="G33" s="81"/>
      <c r="H33" s="33">
        <f>SUM(H30:H32)</f>
        <v>6660</v>
      </c>
      <c r="I33" s="36"/>
    </row>
    <row r="34" spans="1:9" ht="36">
      <c r="A34" s="24" t="s">
        <v>16</v>
      </c>
      <c r="B34" s="24" t="s">
        <v>17</v>
      </c>
      <c r="C34" s="24" t="s">
        <v>18</v>
      </c>
      <c r="D34" s="25" t="s">
        <v>35</v>
      </c>
      <c r="E34" s="25" t="s">
        <v>36</v>
      </c>
      <c r="F34" s="24" t="s">
        <v>21</v>
      </c>
      <c r="G34" s="24" t="s">
        <v>22</v>
      </c>
      <c r="H34" s="24" t="s">
        <v>37</v>
      </c>
      <c r="I34" s="24" t="s">
        <v>24</v>
      </c>
    </row>
    <row r="35" spans="1:9">
      <c r="A35" s="12" t="s">
        <v>56</v>
      </c>
      <c r="B35" s="80" t="s">
        <v>88</v>
      </c>
      <c r="C35" s="80"/>
      <c r="D35" s="80"/>
      <c r="E35" s="80"/>
      <c r="F35" s="80"/>
      <c r="G35" s="80"/>
      <c r="H35" s="80"/>
      <c r="I35" s="80"/>
    </row>
    <row r="36" spans="1:9" ht="32.4">
      <c r="A36" s="20" t="s">
        <v>57</v>
      </c>
      <c r="B36" s="42" t="s">
        <v>58</v>
      </c>
      <c r="C36" s="22"/>
      <c r="D36" s="16"/>
      <c r="E36" s="16"/>
      <c r="F36" s="30" t="s">
        <v>54</v>
      </c>
      <c r="G36" s="18"/>
      <c r="H36" s="19">
        <f>D36*E36*G36</f>
        <v>0</v>
      </c>
      <c r="I36" s="36"/>
    </row>
    <row r="37" spans="1:9" ht="21.6">
      <c r="A37" s="20" t="s">
        <v>59</v>
      </c>
      <c r="B37" s="42" t="s">
        <v>89</v>
      </c>
      <c r="C37" s="22"/>
      <c r="D37" s="16">
        <v>1</v>
      </c>
      <c r="E37" s="16">
        <v>1</v>
      </c>
      <c r="F37" s="30" t="s">
        <v>54</v>
      </c>
      <c r="G37" s="18">
        <v>500</v>
      </c>
      <c r="H37" s="19">
        <f>D37*E37*G37</f>
        <v>500</v>
      </c>
      <c r="I37" s="38"/>
    </row>
    <row r="38" spans="1:9">
      <c r="A38" s="81" t="s">
        <v>60</v>
      </c>
      <c r="B38" s="81"/>
      <c r="C38" s="81"/>
      <c r="D38" s="81"/>
      <c r="E38" s="81"/>
      <c r="F38" s="81"/>
      <c r="G38" s="81"/>
      <c r="H38" s="33">
        <f>SUM(H36:H37)</f>
        <v>500</v>
      </c>
      <c r="I38" s="36"/>
    </row>
    <row r="39" spans="1:9">
      <c r="A39" s="43" t="s">
        <v>61</v>
      </c>
      <c r="B39" s="43"/>
      <c r="C39" s="43"/>
      <c r="D39" s="43"/>
      <c r="E39" s="43"/>
      <c r="F39" s="43"/>
      <c r="G39" s="43"/>
      <c r="H39" s="44">
        <f>SUM(H17,H21,H27,H33,H38)</f>
        <v>33969.999997999999</v>
      </c>
      <c r="I39" s="48"/>
    </row>
    <row r="40" spans="1:9" ht="36">
      <c r="A40" s="24" t="s">
        <v>16</v>
      </c>
      <c r="B40" s="24" t="s">
        <v>17</v>
      </c>
      <c r="C40" s="24" t="s">
        <v>18</v>
      </c>
      <c r="D40" s="25" t="s">
        <v>35</v>
      </c>
      <c r="E40" s="25" t="s">
        <v>36</v>
      </c>
      <c r="F40" s="24" t="s">
        <v>21</v>
      </c>
      <c r="G40" s="24" t="s">
        <v>22</v>
      </c>
      <c r="H40" s="24" t="s">
        <v>37</v>
      </c>
      <c r="I40" s="24" t="s">
        <v>24</v>
      </c>
    </row>
    <row r="41" spans="1:9">
      <c r="A41" s="12" t="s">
        <v>62</v>
      </c>
      <c r="B41" s="74" t="s">
        <v>63</v>
      </c>
      <c r="C41" s="74"/>
      <c r="D41" s="74"/>
      <c r="E41" s="74"/>
      <c r="F41" s="74"/>
      <c r="G41" s="74"/>
      <c r="H41" s="74"/>
      <c r="I41" s="74"/>
    </row>
    <row r="42" spans="1:9" ht="32.4">
      <c r="A42" s="20" t="s">
        <v>64</v>
      </c>
      <c r="B42" s="36" t="s">
        <v>63</v>
      </c>
      <c r="C42" s="36"/>
      <c r="D42" s="16">
        <v>1</v>
      </c>
      <c r="E42" s="45">
        <v>0.1</v>
      </c>
      <c r="F42" s="30" t="s">
        <v>65</v>
      </c>
      <c r="G42" s="18">
        <f>H39</f>
        <v>33969.999997999999</v>
      </c>
      <c r="H42" s="19">
        <f>D42*E42*G42</f>
        <v>3396.9999998000003</v>
      </c>
      <c r="I42" s="36"/>
    </row>
    <row r="43" spans="1:9">
      <c r="A43" s="73" t="s">
        <v>34</v>
      </c>
      <c r="B43" s="73"/>
      <c r="C43" s="73"/>
      <c r="D43" s="73"/>
      <c r="E43" s="73"/>
      <c r="F43" s="73"/>
      <c r="G43" s="73"/>
      <c r="H43" s="44">
        <f>SUM(H42:H42)</f>
        <v>3396.9999998000003</v>
      </c>
      <c r="I43" s="48"/>
    </row>
    <row r="44" spans="1:9" ht="36">
      <c r="A44" s="24" t="s">
        <v>16</v>
      </c>
      <c r="B44" s="24" t="s">
        <v>17</v>
      </c>
      <c r="C44" s="24" t="s">
        <v>18</v>
      </c>
      <c r="D44" s="25" t="s">
        <v>35</v>
      </c>
      <c r="E44" s="25" t="s">
        <v>36</v>
      </c>
      <c r="F44" s="24" t="s">
        <v>21</v>
      </c>
      <c r="G44" s="24" t="s">
        <v>22</v>
      </c>
      <c r="H44" s="24" t="s">
        <v>37</v>
      </c>
      <c r="I44" s="24" t="s">
        <v>24</v>
      </c>
    </row>
    <row r="45" spans="1:9">
      <c r="A45" s="12" t="s">
        <v>87</v>
      </c>
      <c r="B45" s="82" t="s">
        <v>103</v>
      </c>
      <c r="C45" s="80"/>
      <c r="D45" s="80"/>
      <c r="E45" s="80"/>
      <c r="F45" s="80"/>
      <c r="G45" s="80"/>
      <c r="H45" s="80"/>
      <c r="I45" s="80"/>
    </row>
    <row r="46" spans="1:9" ht="21.6">
      <c r="A46" s="51" t="s">
        <v>90</v>
      </c>
      <c r="B46" s="42" t="s">
        <v>100</v>
      </c>
      <c r="C46" s="50"/>
      <c r="D46" s="16"/>
      <c r="E46" s="16"/>
      <c r="F46" s="53" t="s">
        <v>54</v>
      </c>
      <c r="G46" s="18"/>
      <c r="H46" s="19">
        <f>D46*E46*G46</f>
        <v>0</v>
      </c>
      <c r="I46" s="36" t="s">
        <v>97</v>
      </c>
    </row>
    <row r="47" spans="1:9" ht="21.6">
      <c r="A47" s="51" t="s">
        <v>91</v>
      </c>
      <c r="B47" s="42" t="s">
        <v>101</v>
      </c>
      <c r="C47" s="50"/>
      <c r="D47" s="16"/>
      <c r="E47" s="16"/>
      <c r="F47" s="53" t="s">
        <v>54</v>
      </c>
      <c r="G47" s="18"/>
      <c r="H47" s="19">
        <f>D47*E47*G47</f>
        <v>0</v>
      </c>
      <c r="I47" s="36"/>
    </row>
    <row r="48" spans="1:9" ht="21.6">
      <c r="A48" s="51" t="s">
        <v>92</v>
      </c>
      <c r="B48" s="42" t="s">
        <v>102</v>
      </c>
      <c r="C48" s="50"/>
      <c r="D48" s="16"/>
      <c r="E48" s="16"/>
      <c r="F48" s="53" t="s">
        <v>54</v>
      </c>
      <c r="G48" s="18"/>
      <c r="H48" s="19">
        <f>D48*E48*G48</f>
        <v>0</v>
      </c>
      <c r="I48" s="38"/>
    </row>
    <row r="49" spans="1:9">
      <c r="A49" s="81" t="s">
        <v>60</v>
      </c>
      <c r="B49" s="81"/>
      <c r="C49" s="81"/>
      <c r="D49" s="81"/>
      <c r="E49" s="81"/>
      <c r="F49" s="81"/>
      <c r="G49" s="81"/>
      <c r="H49" s="33">
        <f>SUM(H46:H48)</f>
        <v>0</v>
      </c>
      <c r="I49" s="36"/>
    </row>
    <row r="50" spans="1:9" ht="36">
      <c r="A50" s="24" t="s">
        <v>16</v>
      </c>
      <c r="B50" s="24" t="s">
        <v>17</v>
      </c>
      <c r="C50" s="24" t="s">
        <v>18</v>
      </c>
      <c r="D50" s="25" t="s">
        <v>35</v>
      </c>
      <c r="E50" s="25" t="s">
        <v>36</v>
      </c>
      <c r="F50" s="24" t="s">
        <v>21</v>
      </c>
      <c r="G50" s="24" t="s">
        <v>22</v>
      </c>
      <c r="H50" s="24" t="s">
        <v>37</v>
      </c>
      <c r="I50" s="24" t="s">
        <v>24</v>
      </c>
    </row>
    <row r="51" spans="1:9">
      <c r="A51" s="12" t="s">
        <v>66</v>
      </c>
      <c r="B51" s="74" t="s">
        <v>67</v>
      </c>
      <c r="C51" s="74"/>
      <c r="D51" s="74"/>
      <c r="E51" s="74"/>
      <c r="F51" s="74"/>
      <c r="G51" s="74"/>
      <c r="H51" s="74"/>
      <c r="I51" s="74"/>
    </row>
    <row r="52" spans="1:9" ht="21.6">
      <c r="A52" s="12" t="s">
        <v>68</v>
      </c>
      <c r="B52" s="31" t="s">
        <v>69</v>
      </c>
      <c r="C52" s="13"/>
      <c r="D52" s="16"/>
      <c r="E52" s="16"/>
      <c r="F52" s="30" t="s">
        <v>70</v>
      </c>
      <c r="G52" s="18"/>
      <c r="H52" s="19">
        <f>D52*E52*G52</f>
        <v>0</v>
      </c>
      <c r="I52" s="31" t="s">
        <v>71</v>
      </c>
    </row>
    <row r="53" spans="1:9" ht="21.6">
      <c r="A53" s="12" t="s">
        <v>72</v>
      </c>
      <c r="B53" s="31" t="s">
        <v>73</v>
      </c>
      <c r="C53" s="13"/>
      <c r="D53" s="16"/>
      <c r="E53" s="16"/>
      <c r="F53" s="30" t="s">
        <v>70</v>
      </c>
      <c r="G53" s="18"/>
      <c r="H53" s="19">
        <f>D53*E53*G53</f>
        <v>0</v>
      </c>
      <c r="I53" s="31" t="s">
        <v>71</v>
      </c>
    </row>
    <row r="54" spans="1:9">
      <c r="A54" s="73" t="s">
        <v>34</v>
      </c>
      <c r="B54" s="73"/>
      <c r="C54" s="73"/>
      <c r="D54" s="73"/>
      <c r="E54" s="73"/>
      <c r="F54" s="73"/>
      <c r="G54" s="73"/>
      <c r="H54" s="44">
        <f>SUM(H52:H53)</f>
        <v>0</v>
      </c>
      <c r="I54" s="48"/>
    </row>
    <row r="55" spans="1:9" ht="36">
      <c r="A55" s="24" t="s">
        <v>16</v>
      </c>
      <c r="B55" s="24" t="s">
        <v>17</v>
      </c>
      <c r="C55" s="24" t="s">
        <v>18</v>
      </c>
      <c r="D55" s="25" t="s">
        <v>35</v>
      </c>
      <c r="E55" s="25" t="s">
        <v>36</v>
      </c>
      <c r="F55" s="24" t="s">
        <v>21</v>
      </c>
      <c r="G55" s="24" t="s">
        <v>22</v>
      </c>
      <c r="H55" s="24" t="s">
        <v>37</v>
      </c>
      <c r="I55" s="24" t="s">
        <v>24</v>
      </c>
    </row>
    <row r="56" spans="1:9">
      <c r="A56" s="12" t="s">
        <v>74</v>
      </c>
      <c r="B56" s="74" t="s">
        <v>75</v>
      </c>
      <c r="C56" s="74"/>
      <c r="D56" s="74"/>
      <c r="E56" s="74"/>
      <c r="F56" s="74"/>
      <c r="G56" s="74"/>
      <c r="H56" s="74"/>
      <c r="I56" s="74"/>
    </row>
    <row r="57" spans="1:9">
      <c r="A57" s="20" t="s">
        <v>76</v>
      </c>
      <c r="B57" s="36" t="s">
        <v>75</v>
      </c>
      <c r="C57" s="36"/>
      <c r="D57" s="75">
        <f>H54+H43+H39+H49</f>
        <v>37366.999997799998</v>
      </c>
      <c r="E57" s="76"/>
      <c r="F57" s="30"/>
      <c r="G57" s="54">
        <v>0.06</v>
      </c>
      <c r="H57" s="19">
        <f>D57*G57</f>
        <v>2242.0199998679996</v>
      </c>
      <c r="I57" s="36"/>
    </row>
    <row r="58" spans="1:9" ht="14.4">
      <c r="A58" s="46" t="s">
        <v>77</v>
      </c>
      <c r="B58" s="46"/>
      <c r="C58" s="46"/>
      <c r="D58" s="46"/>
      <c r="E58" s="46"/>
      <c r="F58" s="46"/>
      <c r="G58" s="46"/>
      <c r="H58" s="47">
        <f>H39+H43+H54+H57+H49</f>
        <v>39609.019997667994</v>
      </c>
      <c r="I58" s="49"/>
    </row>
    <row r="59" spans="1:9">
      <c r="A59" s="77" t="s">
        <v>78</v>
      </c>
      <c r="B59" s="78"/>
      <c r="C59" s="78"/>
      <c r="D59" s="78"/>
      <c r="E59" s="78"/>
      <c r="F59" s="78"/>
      <c r="G59" s="78"/>
      <c r="H59" s="78"/>
      <c r="I59" s="78"/>
    </row>
  </sheetData>
  <mergeCells count="31"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7:F7"/>
    <mergeCell ref="G7:I7"/>
    <mergeCell ref="B9:H9"/>
    <mergeCell ref="A17:G17"/>
    <mergeCell ref="B19:H19"/>
    <mergeCell ref="A21:G21"/>
    <mergeCell ref="B23:H23"/>
    <mergeCell ref="A54:G54"/>
    <mergeCell ref="B56:I56"/>
    <mergeCell ref="D57:E57"/>
    <mergeCell ref="A59:I59"/>
    <mergeCell ref="A24:A26"/>
    <mergeCell ref="B35:I35"/>
    <mergeCell ref="A38:G38"/>
    <mergeCell ref="B41:I41"/>
    <mergeCell ref="A27:G27"/>
    <mergeCell ref="B29:H29"/>
    <mergeCell ref="A43:G43"/>
    <mergeCell ref="B51:I51"/>
    <mergeCell ref="A33:G33"/>
    <mergeCell ref="B45:I45"/>
    <mergeCell ref="A49:G49"/>
  </mergeCells>
  <phoneticPr fontId="33" type="noConversion"/>
  <pageMargins left="0.31458333333333299" right="0.27500000000000002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abSelected="1" zoomScale="90" zoomScaleNormal="90" zoomScalePageLayoutView="110" workbookViewId="0">
      <selection activeCell="B6" sqref="B6:I6"/>
    </sheetView>
  </sheetViews>
  <sheetFormatPr defaultColWidth="8.6640625" defaultRowHeight="13.8"/>
  <cols>
    <col min="1" max="1" width="19" style="2" customWidth="1"/>
    <col min="2" max="2" width="27.88671875" style="2" customWidth="1"/>
    <col min="3" max="3" width="29.77734375" style="2" customWidth="1"/>
    <col min="4" max="4" width="8.6640625" style="2"/>
    <col min="5" max="5" width="14.33203125" style="2" customWidth="1"/>
    <col min="6" max="6" width="8.6640625" style="2"/>
    <col min="7" max="7" width="19.6640625" style="2" customWidth="1"/>
    <col min="8" max="8" width="17" style="2" customWidth="1"/>
    <col min="9" max="9" width="37" style="2" customWidth="1"/>
    <col min="10" max="16384" width="8.6640625" style="2"/>
  </cols>
  <sheetData>
    <row r="1" spans="1:9" ht="17.399999999999999">
      <c r="A1" s="91" t="s">
        <v>120</v>
      </c>
      <c r="B1" s="92"/>
      <c r="C1" s="92"/>
      <c r="D1" s="92"/>
      <c r="E1" s="92"/>
      <c r="F1" s="92"/>
      <c r="G1" s="92"/>
      <c r="H1" s="92"/>
      <c r="I1" s="92"/>
    </row>
    <row r="2" spans="1:9" ht="24.6" thickBot="1">
      <c r="A2" s="3" t="s">
        <v>0</v>
      </c>
      <c r="B2" s="4" t="s">
        <v>98</v>
      </c>
      <c r="C2" s="5" t="s">
        <v>1</v>
      </c>
      <c r="D2" s="93" t="s">
        <v>138</v>
      </c>
      <c r="E2" s="93"/>
      <c r="F2" s="3" t="s">
        <v>2</v>
      </c>
      <c r="G2" s="55" t="s">
        <v>3</v>
      </c>
      <c r="H2" s="94" t="s">
        <v>115</v>
      </c>
      <c r="I2" s="94"/>
    </row>
    <row r="3" spans="1:9" ht="60.6" thickBot="1">
      <c r="A3" s="55" t="s">
        <v>4</v>
      </c>
      <c r="B3" s="4" t="s">
        <v>96</v>
      </c>
      <c r="C3" s="55" t="s">
        <v>5</v>
      </c>
      <c r="D3" s="95"/>
      <c r="E3" s="95"/>
      <c r="F3" s="3" t="s">
        <v>139</v>
      </c>
      <c r="G3" s="55" t="s">
        <v>7</v>
      </c>
      <c r="H3" s="85" t="s">
        <v>116</v>
      </c>
      <c r="I3" s="85"/>
    </row>
    <row r="4" spans="1:9" ht="36.6" thickBot="1">
      <c r="A4" s="55" t="s">
        <v>8</v>
      </c>
      <c r="B4" s="7" t="s">
        <v>109</v>
      </c>
      <c r="C4" s="8" t="s">
        <v>9</v>
      </c>
      <c r="D4" s="83"/>
      <c r="E4" s="83"/>
      <c r="F4" s="3" t="s">
        <v>10</v>
      </c>
      <c r="G4" s="55" t="s">
        <v>11</v>
      </c>
      <c r="H4" s="84"/>
      <c r="I4" s="85"/>
    </row>
    <row r="5" spans="1:9">
      <c r="A5" s="86"/>
      <c r="B5" s="87"/>
      <c r="C5" s="87"/>
      <c r="D5" s="87"/>
      <c r="E5" s="87"/>
      <c r="F5" s="87"/>
      <c r="G5" s="87"/>
      <c r="H5" s="87"/>
      <c r="I5" s="87"/>
    </row>
    <row r="6" spans="1:9" ht="26.1" customHeight="1">
      <c r="A6" s="10" t="s">
        <v>12</v>
      </c>
      <c r="B6" s="88" t="s">
        <v>13</v>
      </c>
      <c r="C6" s="88"/>
      <c r="D6" s="88"/>
      <c r="E6" s="88"/>
      <c r="F6" s="88"/>
      <c r="G6" s="88"/>
      <c r="H6" s="88"/>
      <c r="I6" s="88"/>
    </row>
    <row r="7" spans="1:9">
      <c r="A7" s="89" t="s">
        <v>14</v>
      </c>
      <c r="B7" s="90"/>
      <c r="C7" s="90"/>
      <c r="D7" s="90"/>
      <c r="E7" s="90"/>
      <c r="F7" s="90"/>
      <c r="G7" s="89" t="s">
        <v>15</v>
      </c>
      <c r="H7" s="90"/>
      <c r="I7" s="90"/>
    </row>
    <row r="8" spans="1:9" ht="26.4">
      <c r="A8" s="57" t="s">
        <v>16</v>
      </c>
      <c r="B8" s="57" t="s">
        <v>17</v>
      </c>
      <c r="C8" s="57" t="s">
        <v>18</v>
      </c>
      <c r="D8" s="57" t="s">
        <v>19</v>
      </c>
      <c r="E8" s="57" t="s">
        <v>20</v>
      </c>
      <c r="F8" s="57" t="s">
        <v>21</v>
      </c>
      <c r="G8" s="57" t="s">
        <v>22</v>
      </c>
      <c r="H8" s="57" t="s">
        <v>23</v>
      </c>
      <c r="I8" s="57" t="s">
        <v>24</v>
      </c>
    </row>
    <row r="9" spans="1:9">
      <c r="A9" s="12" t="s">
        <v>25</v>
      </c>
      <c r="B9" s="74" t="s">
        <v>106</v>
      </c>
      <c r="C9" s="74"/>
      <c r="D9" s="74"/>
      <c r="E9" s="74"/>
      <c r="F9" s="74"/>
      <c r="G9" s="74"/>
      <c r="H9" s="74"/>
      <c r="I9" s="36"/>
    </row>
    <row r="10" spans="1:9" ht="32.4">
      <c r="A10" s="62" t="s">
        <v>26</v>
      </c>
      <c r="B10" s="96" t="s">
        <v>132</v>
      </c>
      <c r="C10" s="15" t="s">
        <v>131</v>
      </c>
      <c r="D10" s="16">
        <v>2</v>
      </c>
      <c r="E10" s="16">
        <v>1</v>
      </c>
      <c r="F10" s="17" t="s">
        <v>27</v>
      </c>
      <c r="G10" s="18">
        <v>991.05499999999995</v>
      </c>
      <c r="H10" s="19">
        <f t="shared" ref="H10:H14" si="0">D10*E10*G10</f>
        <v>1982.11</v>
      </c>
      <c r="I10" s="72" t="s">
        <v>133</v>
      </c>
    </row>
    <row r="11" spans="1:9" ht="15.75" customHeight="1">
      <c r="A11" s="71" t="s">
        <v>28</v>
      </c>
      <c r="B11" s="96"/>
      <c r="C11" s="15" t="s">
        <v>137</v>
      </c>
      <c r="D11" s="16">
        <v>1</v>
      </c>
      <c r="E11" s="16">
        <v>0.5</v>
      </c>
      <c r="F11" s="17" t="s">
        <v>30</v>
      </c>
      <c r="G11" s="32">
        <v>22400</v>
      </c>
      <c r="H11" s="19">
        <f t="shared" si="0"/>
        <v>11200</v>
      </c>
      <c r="I11" s="21"/>
    </row>
    <row r="12" spans="1:9">
      <c r="A12" s="62" t="s">
        <v>29</v>
      </c>
      <c r="B12" s="14" t="s">
        <v>82</v>
      </c>
      <c r="C12" s="15" t="s">
        <v>135</v>
      </c>
      <c r="D12" s="16">
        <v>1</v>
      </c>
      <c r="E12" s="16">
        <v>1</v>
      </c>
      <c r="F12" s="17" t="s">
        <v>31</v>
      </c>
      <c r="G12" s="32">
        <v>5000</v>
      </c>
      <c r="H12" s="19">
        <f t="shared" si="0"/>
        <v>5000</v>
      </c>
      <c r="I12" s="21" t="s">
        <v>134</v>
      </c>
    </row>
    <row r="13" spans="1:9">
      <c r="A13" s="62" t="s">
        <v>80</v>
      </c>
      <c r="B13" s="14" t="s">
        <v>83</v>
      </c>
      <c r="C13" s="15" t="s">
        <v>32</v>
      </c>
      <c r="D13" s="16">
        <v>20</v>
      </c>
      <c r="E13" s="16">
        <v>1</v>
      </c>
      <c r="F13" s="17" t="s">
        <v>33</v>
      </c>
      <c r="G13" s="18">
        <v>68</v>
      </c>
      <c r="H13" s="19">
        <f t="shared" si="0"/>
        <v>1360</v>
      </c>
      <c r="I13" s="21"/>
    </row>
    <row r="14" spans="1:9" ht="20.399999999999999" customHeight="1">
      <c r="A14" s="62" t="s">
        <v>81</v>
      </c>
      <c r="B14" s="14" t="s">
        <v>93</v>
      </c>
      <c r="C14" s="15" t="s">
        <v>94</v>
      </c>
      <c r="D14" s="16">
        <v>1</v>
      </c>
      <c r="E14" s="16">
        <v>1</v>
      </c>
      <c r="F14" s="17" t="s">
        <v>95</v>
      </c>
      <c r="G14" s="18">
        <v>5000</v>
      </c>
      <c r="H14" s="19">
        <f t="shared" si="0"/>
        <v>5000</v>
      </c>
      <c r="I14" s="21" t="s">
        <v>119</v>
      </c>
    </row>
    <row r="15" spans="1:9">
      <c r="A15" s="81" t="s">
        <v>34</v>
      </c>
      <c r="B15" s="81"/>
      <c r="C15" s="81"/>
      <c r="D15" s="81"/>
      <c r="E15" s="81"/>
      <c r="F15" s="81"/>
      <c r="G15" s="81"/>
      <c r="H15" s="23">
        <f>SUM(H10:H14)</f>
        <v>24542.11</v>
      </c>
      <c r="I15" s="39"/>
    </row>
    <row r="16" spans="1:9" ht="36">
      <c r="A16" s="24" t="s">
        <v>16</v>
      </c>
      <c r="B16" s="24" t="s">
        <v>17</v>
      </c>
      <c r="C16" s="24" t="s">
        <v>18</v>
      </c>
      <c r="D16" s="25" t="s">
        <v>35</v>
      </c>
      <c r="E16" s="25" t="s">
        <v>36</v>
      </c>
      <c r="F16" s="24" t="s">
        <v>21</v>
      </c>
      <c r="G16" s="24" t="s">
        <v>22</v>
      </c>
      <c r="H16" s="24" t="s">
        <v>37</v>
      </c>
      <c r="I16" s="24" t="s">
        <v>24</v>
      </c>
    </row>
    <row r="17" spans="1:11">
      <c r="A17" s="12" t="s">
        <v>38</v>
      </c>
      <c r="B17" s="74" t="s">
        <v>39</v>
      </c>
      <c r="C17" s="74"/>
      <c r="D17" s="74"/>
      <c r="E17" s="74"/>
      <c r="F17" s="74"/>
      <c r="G17" s="74"/>
      <c r="H17" s="74"/>
      <c r="I17" s="36"/>
    </row>
    <row r="18" spans="1:11" s="1" customFormat="1" ht="21.6">
      <c r="A18" s="61" t="s">
        <v>40</v>
      </c>
      <c r="B18" s="27" t="s">
        <v>99</v>
      </c>
      <c r="C18" s="27" t="s">
        <v>117</v>
      </c>
      <c r="D18" s="16">
        <v>2</v>
      </c>
      <c r="E18" s="16">
        <v>1</v>
      </c>
      <c r="F18" s="28" t="s">
        <v>41</v>
      </c>
      <c r="G18" s="29">
        <v>3174</v>
      </c>
      <c r="H18" s="19">
        <f>D18*E18*G18</f>
        <v>6348</v>
      </c>
      <c r="I18" s="38"/>
    </row>
    <row r="19" spans="1:11" s="1" customFormat="1">
      <c r="A19" s="64"/>
      <c r="B19" s="65" t="s">
        <v>136</v>
      </c>
      <c r="C19" s="65"/>
      <c r="D19" s="66">
        <v>1</v>
      </c>
      <c r="E19" s="66">
        <v>1</v>
      </c>
      <c r="F19" s="67"/>
      <c r="G19" s="68">
        <v>1296</v>
      </c>
      <c r="H19" s="69">
        <f>SUM(D19*E19*G19)</f>
        <v>1296</v>
      </c>
      <c r="I19" s="70"/>
    </row>
    <row r="20" spans="1:11">
      <c r="A20" s="81" t="s">
        <v>34</v>
      </c>
      <c r="B20" s="81"/>
      <c r="C20" s="81"/>
      <c r="D20" s="81"/>
      <c r="E20" s="81"/>
      <c r="F20" s="81"/>
      <c r="G20" s="81"/>
      <c r="H20" s="33">
        <f>SUM(H18:H19)</f>
        <v>7644</v>
      </c>
      <c r="I20" s="36"/>
    </row>
    <row r="21" spans="1:11" ht="36">
      <c r="A21" s="24" t="s">
        <v>16</v>
      </c>
      <c r="B21" s="24" t="s">
        <v>17</v>
      </c>
      <c r="C21" s="24" t="s">
        <v>18</v>
      </c>
      <c r="D21" s="25" t="s">
        <v>35</v>
      </c>
      <c r="E21" s="25" t="s">
        <v>36</v>
      </c>
      <c r="F21" s="24" t="s">
        <v>21</v>
      </c>
      <c r="G21" s="24" t="s">
        <v>22</v>
      </c>
      <c r="H21" s="24" t="s">
        <v>37</v>
      </c>
      <c r="I21" s="24" t="s">
        <v>24</v>
      </c>
    </row>
    <row r="22" spans="1:11">
      <c r="A22" s="12" t="s">
        <v>43</v>
      </c>
      <c r="B22" s="74" t="s">
        <v>44</v>
      </c>
      <c r="C22" s="74"/>
      <c r="D22" s="74"/>
      <c r="E22" s="74"/>
      <c r="F22" s="74"/>
      <c r="G22" s="74"/>
      <c r="H22" s="74"/>
      <c r="I22" s="36"/>
    </row>
    <row r="23" spans="1:11" s="1" customFormat="1" ht="32.4">
      <c r="A23" s="79" t="s">
        <v>45</v>
      </c>
      <c r="B23" s="27" t="s">
        <v>46</v>
      </c>
      <c r="C23" s="27" t="s">
        <v>79</v>
      </c>
      <c r="D23" s="16">
        <v>11</v>
      </c>
      <c r="E23" s="16">
        <v>1</v>
      </c>
      <c r="F23" s="34" t="s">
        <v>47</v>
      </c>
      <c r="G23" s="32">
        <v>260</v>
      </c>
      <c r="H23" s="19">
        <f>D23*E23*G23</f>
        <v>2860</v>
      </c>
      <c r="I23" s="38" t="s">
        <v>110</v>
      </c>
      <c r="J23" s="40"/>
      <c r="K23" s="41" t="s">
        <v>42</v>
      </c>
    </row>
    <row r="24" spans="1:11" s="1" customFormat="1" ht="43.2">
      <c r="A24" s="79"/>
      <c r="B24" s="27" t="s">
        <v>48</v>
      </c>
      <c r="C24" s="27" t="s">
        <v>79</v>
      </c>
      <c r="D24" s="16"/>
      <c r="E24" s="16"/>
      <c r="F24" s="34" t="s">
        <v>47</v>
      </c>
      <c r="G24" s="32"/>
      <c r="H24" s="35">
        <f>D24*E24*G24</f>
        <v>0</v>
      </c>
      <c r="I24" s="38"/>
      <c r="J24" s="40"/>
      <c r="K24" s="41"/>
    </row>
    <row r="25" spans="1:11" ht="21.6">
      <c r="A25" s="79"/>
      <c r="B25" s="27" t="s">
        <v>49</v>
      </c>
      <c r="C25" s="27" t="s">
        <v>79</v>
      </c>
      <c r="D25" s="16"/>
      <c r="E25" s="16"/>
      <c r="F25" s="34" t="s">
        <v>47</v>
      </c>
      <c r="G25" s="32"/>
      <c r="H25" s="35">
        <f>D25*E25*G25</f>
        <v>0</v>
      </c>
      <c r="I25" s="38"/>
      <c r="J25" s="56"/>
    </row>
    <row r="26" spans="1:11">
      <c r="A26" s="81" t="s">
        <v>34</v>
      </c>
      <c r="B26" s="81"/>
      <c r="C26" s="81"/>
      <c r="D26" s="81"/>
      <c r="E26" s="81"/>
      <c r="F26" s="81"/>
      <c r="G26" s="81"/>
      <c r="H26" s="33">
        <f>SUM(H23:H25)</f>
        <v>2860</v>
      </c>
      <c r="I26" s="36"/>
    </row>
    <row r="27" spans="1:11" ht="36">
      <c r="A27" s="24" t="s">
        <v>16</v>
      </c>
      <c r="B27" s="24" t="s">
        <v>17</v>
      </c>
      <c r="C27" s="24" t="s">
        <v>18</v>
      </c>
      <c r="D27" s="25" t="s">
        <v>35</v>
      </c>
      <c r="E27" s="25" t="s">
        <v>36</v>
      </c>
      <c r="F27" s="24" t="s">
        <v>21</v>
      </c>
      <c r="G27" s="24" t="s">
        <v>22</v>
      </c>
      <c r="H27" s="24" t="s">
        <v>37</v>
      </c>
      <c r="I27" s="24" t="s">
        <v>24</v>
      </c>
    </row>
    <row r="28" spans="1:11">
      <c r="A28" s="12" t="s">
        <v>50</v>
      </c>
      <c r="B28" s="74" t="s">
        <v>51</v>
      </c>
      <c r="C28" s="74"/>
      <c r="D28" s="74"/>
      <c r="E28" s="74"/>
      <c r="F28" s="74"/>
      <c r="G28" s="74"/>
      <c r="H28" s="74"/>
      <c r="I28" s="36"/>
    </row>
    <row r="29" spans="1:11" ht="21.6">
      <c r="A29" s="62" t="s">
        <v>52</v>
      </c>
      <c r="B29" s="27" t="s">
        <v>53</v>
      </c>
      <c r="C29" s="27"/>
      <c r="D29" s="16"/>
      <c r="E29" s="37"/>
      <c r="F29" s="28" t="s">
        <v>41</v>
      </c>
      <c r="G29" s="18"/>
      <c r="H29" s="19">
        <f t="shared" ref="H29" si="1">D29*E29*G29</f>
        <v>0</v>
      </c>
      <c r="I29" s="36"/>
    </row>
    <row r="30" spans="1:11" ht="21.6">
      <c r="A30" s="62" t="s">
        <v>55</v>
      </c>
      <c r="B30" s="27" t="s">
        <v>85</v>
      </c>
      <c r="C30" s="27" t="s">
        <v>141</v>
      </c>
      <c r="D30" s="16">
        <v>1</v>
      </c>
      <c r="E30" s="16">
        <v>1</v>
      </c>
      <c r="F30" s="28" t="s">
        <v>86</v>
      </c>
      <c r="G30" s="18">
        <v>3500</v>
      </c>
      <c r="H30" s="19">
        <f>D30*E30*G30</f>
        <v>3500</v>
      </c>
      <c r="I30" s="36"/>
    </row>
    <row r="31" spans="1:11">
      <c r="A31" s="81" t="s">
        <v>34</v>
      </c>
      <c r="B31" s="81"/>
      <c r="C31" s="81"/>
      <c r="D31" s="81"/>
      <c r="E31" s="81"/>
      <c r="F31" s="81"/>
      <c r="G31" s="81"/>
      <c r="H31" s="33">
        <f>SUM(H29:H30)</f>
        <v>3500</v>
      </c>
      <c r="I31" s="36"/>
    </row>
    <row r="32" spans="1:11" ht="36">
      <c r="A32" s="24" t="s">
        <v>16</v>
      </c>
      <c r="B32" s="24" t="s">
        <v>17</v>
      </c>
      <c r="C32" s="24" t="s">
        <v>18</v>
      </c>
      <c r="D32" s="25" t="s">
        <v>35</v>
      </c>
      <c r="E32" s="25" t="s">
        <v>36</v>
      </c>
      <c r="F32" s="24" t="s">
        <v>21</v>
      </c>
      <c r="G32" s="24" t="s">
        <v>22</v>
      </c>
      <c r="H32" s="24" t="s">
        <v>37</v>
      </c>
      <c r="I32" s="24" t="s">
        <v>24</v>
      </c>
    </row>
    <row r="33" spans="1:9">
      <c r="A33" s="12" t="s">
        <v>56</v>
      </c>
      <c r="B33" s="80" t="s">
        <v>88</v>
      </c>
      <c r="C33" s="80"/>
      <c r="D33" s="80"/>
      <c r="E33" s="80"/>
      <c r="F33" s="80"/>
      <c r="G33" s="80"/>
      <c r="H33" s="80"/>
      <c r="I33" s="80"/>
    </row>
    <row r="34" spans="1:9" ht="32.4">
      <c r="A34" s="62" t="s">
        <v>57</v>
      </c>
      <c r="B34" s="42" t="s">
        <v>58</v>
      </c>
      <c r="C34" s="59"/>
      <c r="D34" s="16"/>
      <c r="E34" s="16"/>
      <c r="F34" s="53" t="s">
        <v>54</v>
      </c>
      <c r="G34" s="18"/>
      <c r="H34" s="19">
        <f>D34*E34*G34</f>
        <v>0</v>
      </c>
      <c r="I34" s="36"/>
    </row>
    <row r="35" spans="1:9" ht="21.6">
      <c r="A35" s="62" t="s">
        <v>59</v>
      </c>
      <c r="B35" s="42" t="s">
        <v>89</v>
      </c>
      <c r="C35" s="59"/>
      <c r="D35" s="16">
        <v>1</v>
      </c>
      <c r="E35" s="16">
        <v>1</v>
      </c>
      <c r="F35" s="53" t="s">
        <v>54</v>
      </c>
      <c r="G35" s="18">
        <v>500</v>
      </c>
      <c r="H35" s="19">
        <f>D35*E35*G35</f>
        <v>500</v>
      </c>
      <c r="I35" s="38"/>
    </row>
    <row r="36" spans="1:9">
      <c r="A36" s="81" t="s">
        <v>60</v>
      </c>
      <c r="B36" s="81"/>
      <c r="C36" s="81"/>
      <c r="D36" s="81"/>
      <c r="E36" s="81"/>
      <c r="F36" s="81"/>
      <c r="G36" s="81"/>
      <c r="H36" s="33">
        <f>SUM(H34:H35)</f>
        <v>500</v>
      </c>
      <c r="I36" s="36"/>
    </row>
    <row r="37" spans="1:9">
      <c r="A37" s="60" t="s">
        <v>61</v>
      </c>
      <c r="B37" s="60"/>
      <c r="C37" s="60"/>
      <c r="D37" s="60"/>
      <c r="E37" s="60"/>
      <c r="F37" s="60"/>
      <c r="G37" s="60"/>
      <c r="H37" s="44">
        <f>SUM(H15,H20,H26,H31,H36)</f>
        <v>39046.11</v>
      </c>
      <c r="I37" s="48"/>
    </row>
    <row r="38" spans="1:9" ht="36">
      <c r="A38" s="24" t="s">
        <v>16</v>
      </c>
      <c r="B38" s="24" t="s">
        <v>17</v>
      </c>
      <c r="C38" s="24" t="s">
        <v>18</v>
      </c>
      <c r="D38" s="25" t="s">
        <v>35</v>
      </c>
      <c r="E38" s="25" t="s">
        <v>36</v>
      </c>
      <c r="F38" s="24" t="s">
        <v>21</v>
      </c>
      <c r="G38" s="24" t="s">
        <v>22</v>
      </c>
      <c r="H38" s="24" t="s">
        <v>37</v>
      </c>
      <c r="I38" s="24" t="s">
        <v>24</v>
      </c>
    </row>
    <row r="39" spans="1:9">
      <c r="A39" s="12" t="s">
        <v>62</v>
      </c>
      <c r="B39" s="74" t="s">
        <v>63</v>
      </c>
      <c r="C39" s="74"/>
      <c r="D39" s="74"/>
      <c r="E39" s="74"/>
      <c r="F39" s="74"/>
      <c r="G39" s="74"/>
      <c r="H39" s="74"/>
      <c r="I39" s="74"/>
    </row>
    <row r="40" spans="1:9" ht="32.4">
      <c r="A40" s="62" t="s">
        <v>64</v>
      </c>
      <c r="B40" s="36" t="s">
        <v>63</v>
      </c>
      <c r="C40" s="36"/>
      <c r="D40" s="16">
        <v>1</v>
      </c>
      <c r="E40" s="45">
        <v>0.1</v>
      </c>
      <c r="F40" s="53" t="s">
        <v>65</v>
      </c>
      <c r="G40" s="18">
        <f>H37</f>
        <v>39046.11</v>
      </c>
      <c r="H40" s="19">
        <f>D40*E40*G40</f>
        <v>3904.6110000000003</v>
      </c>
      <c r="I40" s="36"/>
    </row>
    <row r="41" spans="1:9">
      <c r="A41" s="73" t="s">
        <v>34</v>
      </c>
      <c r="B41" s="73"/>
      <c r="C41" s="73"/>
      <c r="D41" s="73"/>
      <c r="E41" s="73"/>
      <c r="F41" s="73"/>
      <c r="G41" s="73"/>
      <c r="H41" s="44">
        <f>SUM(H40:H40)</f>
        <v>3904.6110000000003</v>
      </c>
      <c r="I41" s="48"/>
    </row>
    <row r="42" spans="1:9" ht="36">
      <c r="A42" s="24" t="s">
        <v>16</v>
      </c>
      <c r="B42" s="24" t="s">
        <v>17</v>
      </c>
      <c r="C42" s="24" t="s">
        <v>18</v>
      </c>
      <c r="D42" s="25" t="s">
        <v>35</v>
      </c>
      <c r="E42" s="25" t="s">
        <v>36</v>
      </c>
      <c r="F42" s="24" t="s">
        <v>21</v>
      </c>
      <c r="G42" s="24" t="s">
        <v>22</v>
      </c>
      <c r="H42" s="24" t="s">
        <v>37</v>
      </c>
      <c r="I42" s="24" t="s">
        <v>24</v>
      </c>
    </row>
    <row r="43" spans="1:9">
      <c r="A43" s="12" t="s">
        <v>87</v>
      </c>
      <c r="B43" s="82" t="s">
        <v>103</v>
      </c>
      <c r="C43" s="80"/>
      <c r="D43" s="80"/>
      <c r="E43" s="80"/>
      <c r="F43" s="80"/>
      <c r="G43" s="80"/>
      <c r="H43" s="80"/>
      <c r="I43" s="80"/>
    </row>
    <row r="44" spans="1:9" ht="21.6">
      <c r="A44" s="62" t="s">
        <v>90</v>
      </c>
      <c r="B44" s="42" t="s">
        <v>100</v>
      </c>
      <c r="C44" s="59"/>
      <c r="D44" s="16"/>
      <c r="E44" s="16"/>
      <c r="F44" s="53" t="s">
        <v>54</v>
      </c>
      <c r="G44" s="18"/>
      <c r="H44" s="19">
        <f>D44*E44*G44</f>
        <v>0</v>
      </c>
      <c r="I44" s="36" t="s">
        <v>97</v>
      </c>
    </row>
    <row r="45" spans="1:9" ht="21.6">
      <c r="A45" s="62" t="s">
        <v>91</v>
      </c>
      <c r="B45" s="42" t="s">
        <v>101</v>
      </c>
      <c r="C45" s="59"/>
      <c r="D45" s="16"/>
      <c r="E45" s="16"/>
      <c r="F45" s="53" t="s">
        <v>54</v>
      </c>
      <c r="G45" s="18"/>
      <c r="H45" s="19">
        <f>D45*E45*G45</f>
        <v>0</v>
      </c>
      <c r="I45" s="36"/>
    </row>
    <row r="46" spans="1:9" ht="21.6">
      <c r="A46" s="62" t="s">
        <v>92</v>
      </c>
      <c r="B46" s="42" t="s">
        <v>102</v>
      </c>
      <c r="C46" s="59"/>
      <c r="D46" s="16"/>
      <c r="E46" s="16"/>
      <c r="F46" s="53" t="s">
        <v>54</v>
      </c>
      <c r="G46" s="18"/>
      <c r="H46" s="19">
        <f>D46*E46*G46</f>
        <v>0</v>
      </c>
      <c r="I46" s="38"/>
    </row>
    <row r="47" spans="1:9">
      <c r="A47" s="81" t="s">
        <v>60</v>
      </c>
      <c r="B47" s="81"/>
      <c r="C47" s="81"/>
      <c r="D47" s="81"/>
      <c r="E47" s="81"/>
      <c r="F47" s="81"/>
      <c r="G47" s="81"/>
      <c r="H47" s="33">
        <f>SUM(H44:H46)</f>
        <v>0</v>
      </c>
      <c r="I47" s="36"/>
    </row>
    <row r="48" spans="1:9" ht="36">
      <c r="A48" s="24" t="s">
        <v>16</v>
      </c>
      <c r="B48" s="24" t="s">
        <v>17</v>
      </c>
      <c r="C48" s="24" t="s">
        <v>18</v>
      </c>
      <c r="D48" s="25" t="s">
        <v>35</v>
      </c>
      <c r="E48" s="25" t="s">
        <v>36</v>
      </c>
      <c r="F48" s="24" t="s">
        <v>21</v>
      </c>
      <c r="G48" s="24" t="s">
        <v>22</v>
      </c>
      <c r="H48" s="24" t="s">
        <v>37</v>
      </c>
      <c r="I48" s="24" t="s">
        <v>24</v>
      </c>
    </row>
    <row r="49" spans="1:9">
      <c r="A49" s="12" t="s">
        <v>66</v>
      </c>
      <c r="B49" s="74" t="s">
        <v>67</v>
      </c>
      <c r="C49" s="74"/>
      <c r="D49" s="74"/>
      <c r="E49" s="74"/>
      <c r="F49" s="74"/>
      <c r="G49" s="74"/>
      <c r="H49" s="74"/>
      <c r="I49" s="74"/>
    </row>
    <row r="50" spans="1:9" ht="21.6">
      <c r="A50" s="12" t="s">
        <v>68</v>
      </c>
      <c r="B50" s="52" t="s">
        <v>69</v>
      </c>
      <c r="C50" s="58"/>
      <c r="D50" s="16">
        <v>1</v>
      </c>
      <c r="E50" s="16">
        <v>2</v>
      </c>
      <c r="F50" s="53" t="s">
        <v>70</v>
      </c>
      <c r="G50" s="18">
        <v>128</v>
      </c>
      <c r="H50" s="19">
        <f>D50*E50*G50</f>
        <v>256</v>
      </c>
      <c r="I50" s="52" t="s">
        <v>142</v>
      </c>
    </row>
    <row r="51" spans="1:9" ht="21.6">
      <c r="A51" s="12" t="s">
        <v>72</v>
      </c>
      <c r="B51" s="52" t="s">
        <v>73</v>
      </c>
      <c r="C51" s="58"/>
      <c r="D51" s="16"/>
      <c r="E51" s="16"/>
      <c r="F51" s="53" t="s">
        <v>70</v>
      </c>
      <c r="G51" s="18"/>
      <c r="H51" s="19">
        <f>D51*E51*G51</f>
        <v>0</v>
      </c>
      <c r="I51" s="52" t="s">
        <v>71</v>
      </c>
    </row>
    <row r="52" spans="1:9">
      <c r="A52" s="73" t="s">
        <v>34</v>
      </c>
      <c r="B52" s="73"/>
      <c r="C52" s="73"/>
      <c r="D52" s="73"/>
      <c r="E52" s="73"/>
      <c r="F52" s="73"/>
      <c r="G52" s="73"/>
      <c r="H52" s="44">
        <f>SUM(H50:H51)</f>
        <v>256</v>
      </c>
      <c r="I52" s="48"/>
    </row>
    <row r="53" spans="1:9" ht="36">
      <c r="A53" s="24" t="s">
        <v>16</v>
      </c>
      <c r="B53" s="24" t="s">
        <v>17</v>
      </c>
      <c r="C53" s="24" t="s">
        <v>18</v>
      </c>
      <c r="D53" s="25" t="s">
        <v>35</v>
      </c>
      <c r="E53" s="25" t="s">
        <v>36</v>
      </c>
      <c r="F53" s="24" t="s">
        <v>21</v>
      </c>
      <c r="G53" s="24" t="s">
        <v>22</v>
      </c>
      <c r="H53" s="24" t="s">
        <v>37</v>
      </c>
      <c r="I53" s="24" t="s">
        <v>24</v>
      </c>
    </row>
    <row r="54" spans="1:9">
      <c r="A54" s="12" t="s">
        <v>74</v>
      </c>
      <c r="B54" s="74" t="s">
        <v>75</v>
      </c>
      <c r="C54" s="74"/>
      <c r="D54" s="74"/>
      <c r="E54" s="74"/>
      <c r="F54" s="74"/>
      <c r="G54" s="74"/>
      <c r="H54" s="74"/>
      <c r="I54" s="74"/>
    </row>
    <row r="55" spans="1:9">
      <c r="A55" s="62" t="s">
        <v>76</v>
      </c>
      <c r="B55" s="36" t="s">
        <v>75</v>
      </c>
      <c r="C55" s="36"/>
      <c r="D55" s="75">
        <f>H52+H41+H37+H47</f>
        <v>43206.721000000005</v>
      </c>
      <c r="E55" s="76"/>
      <c r="F55" s="53"/>
      <c r="G55" s="54">
        <v>0.06</v>
      </c>
      <c r="H55" s="19">
        <f>D55*G55</f>
        <v>2592.40326</v>
      </c>
      <c r="I55" s="36"/>
    </row>
    <row r="56" spans="1:9" ht="14.4">
      <c r="A56" s="46" t="s">
        <v>77</v>
      </c>
      <c r="B56" s="46"/>
      <c r="C56" s="46"/>
      <c r="D56" s="46"/>
      <c r="E56" s="46"/>
      <c r="F56" s="46"/>
      <c r="G56" s="46"/>
      <c r="H56" s="47">
        <f>H37+H41+H52+H55+H47</f>
        <v>45799.124259999997</v>
      </c>
      <c r="I56" s="49"/>
    </row>
    <row r="57" spans="1:9">
      <c r="A57" s="77" t="s">
        <v>78</v>
      </c>
      <c r="B57" s="78"/>
      <c r="C57" s="78"/>
      <c r="D57" s="78"/>
      <c r="E57" s="78"/>
      <c r="F57" s="78"/>
      <c r="G57" s="78"/>
      <c r="H57" s="78"/>
      <c r="I57" s="78"/>
    </row>
  </sheetData>
  <mergeCells count="32">
    <mergeCell ref="A57:I57"/>
    <mergeCell ref="A31:G31"/>
    <mergeCell ref="B33:I33"/>
    <mergeCell ref="A36:G36"/>
    <mergeCell ref="B39:I39"/>
    <mergeCell ref="A41:G41"/>
    <mergeCell ref="B43:I43"/>
    <mergeCell ref="A47:G47"/>
    <mergeCell ref="B49:I49"/>
    <mergeCell ref="A52:G52"/>
    <mergeCell ref="B54:I54"/>
    <mergeCell ref="D55:E55"/>
    <mergeCell ref="B28:H28"/>
    <mergeCell ref="A5:I5"/>
    <mergeCell ref="B6:I6"/>
    <mergeCell ref="A7:F7"/>
    <mergeCell ref="G7:I7"/>
    <mergeCell ref="B9:H9"/>
    <mergeCell ref="A15:G15"/>
    <mergeCell ref="B17:H17"/>
    <mergeCell ref="A20:G20"/>
    <mergeCell ref="B22:H22"/>
    <mergeCell ref="A23:A25"/>
    <mergeCell ref="A26:G26"/>
    <mergeCell ref="B10:B11"/>
    <mergeCell ref="D4:E4"/>
    <mergeCell ref="H4:I4"/>
    <mergeCell ref="A1:I1"/>
    <mergeCell ref="D2:E2"/>
    <mergeCell ref="H2:I2"/>
    <mergeCell ref="D3:E3"/>
    <mergeCell ref="H3:I3"/>
  </mergeCells>
  <phoneticPr fontId="34" type="noConversion"/>
  <pageMargins left="0.31458333333333299" right="0.27500000000000002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6764A6B449947BE3469598D458A05" ma:contentTypeVersion="7" ma:contentTypeDescription="Create a new document." ma:contentTypeScope="" ma:versionID="21a925ade858a2f4ef89992a4d32e6da">
  <xsd:schema xmlns:xsd="http://www.w3.org/2001/XMLSchema" xmlns:xs="http://www.w3.org/2001/XMLSchema" xmlns:p="http://schemas.microsoft.com/office/2006/metadata/properties" xmlns:ns3="8d0f919a-d4b3-40e5-bd9a-f2dd6e040c55" targetNamespace="http://schemas.microsoft.com/office/2006/metadata/properties" ma:root="true" ma:fieldsID="cb066678faca8435e74940cb8b08e1b1" ns3:_="">
    <xsd:import namespace="8d0f919a-d4b3-40e5-bd9a-f2dd6e040c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f919a-d4b3-40e5-bd9a-f2dd6e040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944CCB-7C5D-4439-8914-33CCAE1197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D86BB7-20C7-4531-8982-2829E0299C7E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8d0f919a-d4b3-40e5-bd9a-f2dd6e040c55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67815D-80A9-4E32-9537-C9D99E464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f919a-d4b3-40e5-bd9a-f2dd6e040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武汉分会场1</vt:lpstr>
      <vt:lpstr>郑州分会场2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耿吴茜</cp:lastModifiedBy>
  <cp:lastPrinted>2020-10-13T03:21:03Z</cp:lastPrinted>
  <dcterms:created xsi:type="dcterms:W3CDTF">2006-09-13T11:21:00Z</dcterms:created>
  <dcterms:modified xsi:type="dcterms:W3CDTF">2020-10-13T05:27:40Z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ContentTypeId">
    <vt:lpwstr>0x010100BA66764A6B449947BE3469598D458A05</vt:lpwstr>
  </property>
</Properties>
</file>