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tabRatio="822" firstSheet="2" activeTab="2"/>
  </bookViews>
  <sheets>
    <sheet name="Sheet1" sheetId="1" state="hidden" r:id="rId1"/>
    <sheet name="华山国际酒店二区报价 " sheetId="2" state="hidden" r:id="rId2"/>
    <sheet name="Sheet2" sheetId="14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<sst xmlns="http://schemas.openxmlformats.org/spreadsheetml/2006/main" count="325" uniqueCount="140">
  <si>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</si>
  <si>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</si>
  <si>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</si>
  <si>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</si>
  <si>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</si>
  <si>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</si>
  <si>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</si>
  <si>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</si>
  <si>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</si>
  <si>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</si>
  <si>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</si>
  <si>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</si>
  <si>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</si>
  <si>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</si>
  <si>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</si>
  <si>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</si>
  <si>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</si>
  <si>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</si>
  <si>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</si>
  <si>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</si>
  <si>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</si>
  <si>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</si>
  <si>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</si>
  <si>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</si>
  <si>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</si>
  <si>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</si>
  <si>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</si>
  <si>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</si>
  <si>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</si>
  <si>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</si>
  <si>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</si>
  <si>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</si>
  <si>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</si>
  <si>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</si>
  <si>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</si>
  <si>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</si>
  <si>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</si>
  <si>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</si>
  <si>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</si>
  <si>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</si>
  <si>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</si>
  <si>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</si>
  <si>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</si>
  <si>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</si>
  <si>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</si>
  <si>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</si>
  <si>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</si>
  <si>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</si>
  <si>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</si>
  <si>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</si>
  <si>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</si>
  <si>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</si>
  <si>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</si>
  <si>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</si>
  <si>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</si>
  <si>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</si>
  <si>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</si>
  <si>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</si>
  <si>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</si>
  <si>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</si>
  <si>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</si>
  <si>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</si>
  <si>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</si>
  <si>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</si>
  <si>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</si>
  <si>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</si>
  <si>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</si>
  <si>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</si>
  <si>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</si>
  <si>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</si>
  <si>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</si>
  <si>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</si>
  <si>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</si>
  <si>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</si>
  <si>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</si>
  <si>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</si>
  <si>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</si>
  <si>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</si>
  <si>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</si>
  <si>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</si>
  <si>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</si>
  <si>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</si>
  <si>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</si>
  <si>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</si>
  <si>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</si>
  <si>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</si>
  <si>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</si>
  <si>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</si>
  <si>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</si>
  <si>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</si>
  <si>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</si>
  <si>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</si>
  <si>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</si>
  <si>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</si>
  <si>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</si>
  <si>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</si>
  <si>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</si>
  <si>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</si>
  <si>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</si>
  <si>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</si>
  <si>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</si>
  <si>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</si>
  <si>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</si>
  <si>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</si>
  <si>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</si>
  <si>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</si>
  <si>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</si>
  <si>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</si>
  <si>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2021雪佛兰六区区域会议</t>
  </si>
  <si>
    <t>时间：</t>
  </si>
  <si>
    <t>2021年3月4日</t>
  </si>
  <si>
    <t>地点</t>
  </si>
  <si>
    <t>重庆</t>
  </si>
  <si>
    <t>用餐</t>
  </si>
  <si>
    <t>自助午餐</t>
  </si>
  <si>
    <t>晚宴</t>
  </si>
  <si>
    <t>桌</t>
  </si>
  <si>
    <t>主桌</t>
  </si>
  <si>
    <t>软饮</t>
  </si>
  <si>
    <t>瓶</t>
  </si>
  <si>
    <t>可乐、雪碧</t>
  </si>
  <si>
    <t>午餐-桌餐</t>
  </si>
  <si>
    <t>五粮液</t>
  </si>
  <si>
    <t>杂费（房间杂费）</t>
  </si>
  <si>
    <t>项</t>
  </si>
  <si>
    <t>酒水</t>
  </si>
  <si>
    <t>房费</t>
  </si>
  <si>
    <t>高级房</t>
  </si>
  <si>
    <t>房间费用合计</t>
  </si>
  <si>
    <t>大会议室-全天</t>
  </si>
  <si>
    <t>小会议室-半天</t>
  </si>
  <si>
    <t>执行人员市内交通费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</si>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</sst>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\¥#,##0.00"/>
    <numFmt numFmtId="44" formatCode="_ &quot;￥&quot;* #,##0.00_ ;_ &quot;￥&quot;* \-#,##0.00_ ;_ &quot;￥&quot;* &quot;-&quot;??_ ;_ @_ "/>
    <numFmt numFmtId="177" formatCode="\¥#,##0.00;\¥\-#,##0.00"/>
    <numFmt numFmtId="178" formatCode="0.00_ "/>
    <numFmt numFmtId="42" formatCode="_ &quot;￥&quot;* #,##0_ ;_ &quot;￥&quot;* \-#,##0_ ;_ &quot;￥&quot;* &quot;-&quot;_ ;_ @_ "/>
    <numFmt numFmtId="179" formatCode="\¥#,##0.00_);[Red]\(\¥#,##0.00\)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5" borderId="4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3" borderId="50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27" borderId="52" applyNumberFormat="0" applyAlignment="0" applyProtection="0">
      <alignment vertical="center"/>
    </xf>
    <xf numFmtId="0" fontId="25" fillId="27" borderId="49" applyNumberFormat="0" applyAlignment="0" applyProtection="0">
      <alignment vertical="center"/>
    </xf>
    <xf numFmtId="0" fontId="14" fillId="11" borderId="47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3" fillId="0" borderId="5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9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9" fontId="1" fillId="3" borderId="15" xfId="8" applyNumberFormat="1" applyFont="1" applyFill="1" applyBorder="1" applyAlignment="1">
      <alignment horizontal="left" vertical="center"/>
    </xf>
    <xf numFmtId="179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2" fillId="0" borderId="13" xfId="8" applyNumberFormat="1" applyFont="1" applyFill="1" applyBorder="1" applyAlignment="1">
      <alignment horizontal="center" vertical="center"/>
    </xf>
    <xf numFmtId="179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9" fontId="1" fillId="3" borderId="17" xfId="8" applyNumberFormat="1" applyFont="1" applyFill="1" applyBorder="1" applyAlignment="1">
      <alignment horizontal="left" vertical="center"/>
    </xf>
    <xf numFmtId="179" fontId="1" fillId="3" borderId="8" xfId="8" applyNumberFormat="1" applyFont="1" applyFill="1" applyBorder="1" applyAlignment="1">
      <alignment horizontal="left" vertical="center"/>
    </xf>
    <xf numFmtId="179" fontId="1" fillId="0" borderId="18" xfId="8" applyNumberFormat="1" applyFont="1" applyFill="1" applyBorder="1" applyAlignment="1">
      <alignment horizontal="center" vertical="center"/>
    </xf>
    <xf numFmtId="179" fontId="2" fillId="2" borderId="13" xfId="8" applyNumberFormat="1" applyFont="1" applyFill="1" applyBorder="1" applyAlignment="1">
      <alignment horizontal="center" vertical="center"/>
    </xf>
    <xf numFmtId="179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179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9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8" applyNumberFormat="1" applyFont="1" applyFill="1" applyBorder="1" applyAlignment="1">
      <alignment horizontal="left" vertical="center"/>
    </xf>
    <xf numFmtId="179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9" fontId="2" fillId="0" borderId="32" xfId="8" applyNumberFormat="1" applyFont="1" applyFill="1" applyBorder="1" applyAlignment="1">
      <alignment horizontal="center" vertical="center"/>
    </xf>
    <xf numFmtId="179" fontId="2" fillId="0" borderId="31" xfId="8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right" vertical="center"/>
    </xf>
    <xf numFmtId="179" fontId="1" fillId="3" borderId="18" xfId="8" applyNumberFormat="1" applyFont="1" applyFill="1" applyBorder="1" applyAlignment="1">
      <alignment horizontal="left" vertical="center"/>
    </xf>
    <xf numFmtId="179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2" fillId="0" borderId="19" xfId="0" applyNumberFormat="1" applyFont="1" applyFill="1" applyBorder="1" applyAlignment="1">
      <alignment horizontal="left" vertical="center"/>
    </xf>
    <xf numFmtId="179" fontId="1" fillId="3" borderId="19" xfId="0" applyNumberFormat="1" applyFont="1" applyFill="1" applyBorder="1" applyAlignment="1">
      <alignment horizontal="right" vertical="center"/>
    </xf>
    <xf numFmtId="179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9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8" fontId="10" fillId="10" borderId="22" xfId="0" applyNumberFormat="1" applyFont="1" applyFill="1" applyBorder="1" applyAlignment="1">
      <alignment horizontal="right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2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8" fontId="11" fillId="0" borderId="26" xfId="0" applyNumberFormat="1" applyFont="1" applyBorder="1" applyAlignment="1">
      <alignment horizontal="center" vertical="center"/>
    </xf>
    <xf numFmtId="178" fontId="10" fillId="10" borderId="43" xfId="0" applyNumberFormat="1" applyFont="1" applyFill="1" applyBorder="1" applyAlignment="1">
      <alignment horizontal="right" vertical="center"/>
    </xf>
    <xf numFmtId="0" fontId="10" fillId="9" borderId="44" xfId="0" applyFont="1" applyFill="1" applyBorder="1" applyAlignment="1">
      <alignment horizontal="center" vertical="center"/>
    </xf>
    <xf numFmtId="0" fontId="10" fillId="0" borderId="45" xfId="0" applyFont="1" applyBorder="1" applyAlignment="1"/>
    <xf numFmtId="0" fontId="10" fillId="0" borderId="46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5.75"/>
  <cols>
    <col min="1" max="1" width="12" customWidth="1"/>
    <col min="2" max="2" width="6.125" customWidth="1"/>
    <col min="3" max="3" width="8" customWidth="1"/>
    <col min="4" max="4" width="7.5" style="149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0.75" spans="1:11">
      <c r="A1" s="150"/>
      <c r="B1" s="150"/>
      <c r="C1" s="150"/>
      <c r="D1" s="151" t="s">
        <v>0</v>
      </c>
      <c r="E1" s="151"/>
      <c r="F1" s="151"/>
      <c r="G1" s="151"/>
      <c r="H1" s="150"/>
      <c r="I1" s="150"/>
      <c r="J1" s="150"/>
      <c r="K1" s="187"/>
    </row>
    <row r="2" s="146" customFormat="1" ht="16.85" spans="1:10">
      <c r="A2" s="152"/>
      <c r="B2" s="152"/>
      <c r="C2" s="152"/>
      <c r="D2" s="151"/>
      <c r="E2" s="151"/>
      <c r="F2" s="151"/>
      <c r="G2" s="151"/>
      <c r="H2" s="152"/>
      <c r="I2" s="152"/>
      <c r="J2" s="152"/>
    </row>
    <row r="3" s="146" customFormat="1" ht="30.75" spans="1:10">
      <c r="A3" s="152"/>
      <c r="B3" s="152"/>
      <c r="C3" s="152"/>
      <c r="D3" s="151"/>
      <c r="E3" s="151"/>
      <c r="F3" s="151"/>
      <c r="G3" s="151"/>
      <c r="H3" s="152"/>
      <c r="I3" s="152"/>
      <c r="J3" s="152"/>
    </row>
    <row r="4" s="146" customFormat="1" ht="16.85" spans="1:11">
      <c r="A4" s="153" t="s">
        <v>1</v>
      </c>
      <c r="B4" s="153" t="s">
        <v>2</v>
      </c>
      <c r="C4" s="153"/>
      <c r="D4" s="154" t="s">
        <v>3</v>
      </c>
      <c r="E4" s="154"/>
      <c r="F4" s="154"/>
      <c r="G4" s="154" t="s">
        <v>4</v>
      </c>
      <c r="H4" s="154"/>
      <c r="I4" s="154"/>
      <c r="J4" s="154"/>
      <c r="K4" s="188"/>
    </row>
    <row r="5" s="146" customFormat="1" ht="16.85" spans="1:11">
      <c r="A5" s="152" t="s">
        <v>5</v>
      </c>
      <c r="B5" s="154" t="s">
        <v>6</v>
      </c>
      <c r="C5" s="155" t="s">
        <v>7</v>
      </c>
      <c r="D5" s="153" t="s">
        <v>8</v>
      </c>
      <c r="E5" s="153"/>
      <c r="F5" s="154" t="s">
        <v>9</v>
      </c>
      <c r="G5" s="154"/>
      <c r="H5" s="156" t="s">
        <v>10</v>
      </c>
      <c r="I5" s="156"/>
      <c r="J5" s="156"/>
      <c r="K5" s="188"/>
    </row>
    <row r="6" s="146" customFormat="1" ht="17.6" spans="1:10">
      <c r="A6" s="152"/>
      <c r="B6" s="152"/>
      <c r="C6" s="152"/>
      <c r="D6" s="157"/>
      <c r="E6" s="152"/>
      <c r="F6" s="152"/>
      <c r="G6" s="152"/>
      <c r="H6" s="152"/>
      <c r="I6" s="152"/>
      <c r="J6" s="152"/>
    </row>
    <row r="7" s="146" customFormat="1" ht="21.75" customHeight="1" spans="1:10">
      <c r="A7" s="158" t="s">
        <v>11</v>
      </c>
      <c r="B7" s="159" t="s">
        <v>12</v>
      </c>
      <c r="C7" s="159" t="s">
        <v>13</v>
      </c>
      <c r="D7" s="159" t="s">
        <v>14</v>
      </c>
      <c r="E7" s="159"/>
      <c r="F7" s="159" t="s">
        <v>15</v>
      </c>
      <c r="G7" s="159"/>
      <c r="H7" s="159" t="s">
        <v>16</v>
      </c>
      <c r="I7" s="159" t="s">
        <v>17</v>
      </c>
      <c r="J7" s="189" t="s">
        <v>18</v>
      </c>
    </row>
    <row r="8" s="146" customFormat="1" ht="20.25" customHeight="1" spans="1:10">
      <c r="A8" s="160"/>
      <c r="B8" s="161"/>
      <c r="C8" s="161"/>
      <c r="D8" s="162" t="s">
        <v>19</v>
      </c>
      <c r="E8" s="163" t="s">
        <v>20</v>
      </c>
      <c r="F8" s="161"/>
      <c r="G8" s="161"/>
      <c r="H8" s="161"/>
      <c r="I8" s="161"/>
      <c r="J8" s="190"/>
    </row>
    <row r="9" s="147" customFormat="1" ht="38.25" customHeight="1" spans="1:10">
      <c r="A9" s="164"/>
      <c r="B9" s="165" t="s">
        <v>21</v>
      </c>
      <c r="C9" s="166"/>
      <c r="D9" s="167"/>
      <c r="E9" s="167"/>
      <c r="F9" s="168"/>
      <c r="G9" s="169"/>
      <c r="H9" s="169"/>
      <c r="I9" s="169"/>
      <c r="J9" s="191"/>
    </row>
    <row r="10" s="147" customFormat="1" ht="38.25" customHeight="1" spans="1:10">
      <c r="A10" s="164"/>
      <c r="B10" s="166"/>
      <c r="C10" s="166"/>
      <c r="D10" s="167"/>
      <c r="E10" s="167"/>
      <c r="F10" s="170"/>
      <c r="G10" s="171"/>
      <c r="H10" s="169"/>
      <c r="I10" s="169"/>
      <c r="J10" s="191"/>
    </row>
    <row r="11" s="147" customFormat="1" ht="38.25" customHeight="1" spans="1:10">
      <c r="A11" s="164"/>
      <c r="B11" s="166"/>
      <c r="C11" s="166"/>
      <c r="D11" s="167"/>
      <c r="E11" s="167"/>
      <c r="F11" s="168"/>
      <c r="G11" s="169"/>
      <c r="H11" s="169"/>
      <c r="I11" s="169"/>
      <c r="J11" s="191"/>
    </row>
    <row r="12" s="147" customFormat="1" ht="21.75" customHeight="1" spans="1:10">
      <c r="A12" s="164"/>
      <c r="B12" s="166"/>
      <c r="C12" s="166"/>
      <c r="D12" s="167"/>
      <c r="E12" s="167"/>
      <c r="F12" s="169"/>
      <c r="G12" s="169"/>
      <c r="H12" s="169"/>
      <c r="I12" s="169"/>
      <c r="J12" s="191"/>
    </row>
    <row r="13" s="147" customFormat="1" ht="21.75" customHeight="1" spans="1:10">
      <c r="A13" s="164"/>
      <c r="B13" s="166"/>
      <c r="C13" s="166"/>
      <c r="D13" s="167"/>
      <c r="E13" s="167"/>
      <c r="F13" s="169"/>
      <c r="G13" s="169"/>
      <c r="H13" s="169"/>
      <c r="I13" s="169"/>
      <c r="J13" s="191"/>
    </row>
    <row r="14" s="147" customFormat="1" ht="21.75" customHeight="1" spans="1:10">
      <c r="A14" s="164"/>
      <c r="B14" s="166"/>
      <c r="C14" s="166"/>
      <c r="D14" s="167"/>
      <c r="E14" s="167"/>
      <c r="F14" s="169"/>
      <c r="G14" s="169"/>
      <c r="H14" s="169"/>
      <c r="I14" s="169"/>
      <c r="J14" s="191"/>
    </row>
    <row r="15" s="147" customFormat="1" ht="21.75" customHeight="1" spans="1:10">
      <c r="A15" s="172" t="s">
        <v>22</v>
      </c>
      <c r="B15" s="173">
        <f>SUM(J9:J14)</f>
        <v>0</v>
      </c>
      <c r="C15" s="173"/>
      <c r="D15" s="173"/>
      <c r="E15" s="173"/>
      <c r="F15" s="173"/>
      <c r="G15" s="173"/>
      <c r="H15" s="173"/>
      <c r="I15" s="173"/>
      <c r="J15" s="192"/>
    </row>
    <row r="16" s="147" customFormat="1" ht="18.75" customHeight="1" spans="1:10">
      <c r="A16" s="174" t="s">
        <v>23</v>
      </c>
      <c r="B16" s="175"/>
      <c r="C16" s="175"/>
      <c r="D16" s="175"/>
      <c r="E16" s="175"/>
      <c r="F16" s="175"/>
      <c r="G16" s="175"/>
      <c r="H16" s="175"/>
      <c r="I16" s="175"/>
      <c r="J16" s="193"/>
    </row>
    <row r="17" s="148" customFormat="1" ht="36.75" customHeight="1" spans="1:10">
      <c r="A17" s="176" t="s">
        <v>24</v>
      </c>
      <c r="B17" s="177"/>
      <c r="C17" s="177"/>
      <c r="D17" s="178"/>
      <c r="E17" s="177" t="s">
        <v>25</v>
      </c>
      <c r="F17" s="177"/>
      <c r="G17" s="177"/>
      <c r="H17" s="177" t="s">
        <v>26</v>
      </c>
      <c r="I17" s="177"/>
      <c r="J17" s="194"/>
    </row>
    <row r="18" s="148" customFormat="1" ht="36" customHeight="1" spans="1:10">
      <c r="A18" s="179" t="s">
        <v>27</v>
      </c>
      <c r="B18" s="180"/>
      <c r="C18" s="180"/>
      <c r="D18" s="181"/>
      <c r="E18" s="180" t="s">
        <v>28</v>
      </c>
      <c r="F18" s="180"/>
      <c r="G18" s="180"/>
      <c r="H18" s="180"/>
      <c r="I18" s="180"/>
      <c r="J18" s="195"/>
    </row>
    <row r="19" ht="36" customHeight="1" spans="1:10">
      <c r="A19" s="182"/>
      <c r="B19" s="183"/>
      <c r="C19" s="183"/>
      <c r="D19" s="184"/>
      <c r="E19" s="183"/>
      <c r="F19" s="183"/>
      <c r="G19" s="183"/>
      <c r="H19" s="183"/>
      <c r="I19" s="183"/>
      <c r="J19" s="183"/>
    </row>
    <row r="20" ht="16.1" spans="1:10">
      <c r="A20" s="185"/>
      <c r="B20" s="185"/>
      <c r="C20" s="185"/>
      <c r="D20" s="186"/>
      <c r="E20" s="185"/>
      <c r="F20" s="185"/>
      <c r="G20" s="185"/>
      <c r="H20" s="185"/>
      <c r="I20" s="185"/>
      <c r="J20" s="185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workbookViewId="0">
      <selection activeCell="B26" sqref="B26:C26"/>
    </sheetView>
  </sheetViews>
  <sheetFormatPr defaultColWidth="8.875" defaultRowHeight="1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ht="15.75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3"/>
      <c r="J1" s="124"/>
    </row>
    <row r="2" s="1" customFormat="1" ht="15.75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3"/>
      <c r="J2" s="124"/>
    </row>
    <row r="3" s="1" customFormat="1" ht="15.75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5"/>
      <c r="J3" s="102"/>
    </row>
    <row r="4" s="1" customFormat="1" ht="15.75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ht="15.75" spans="1:10">
      <c r="A5" s="78" t="s">
        <v>37</v>
      </c>
      <c r="B5" s="103"/>
      <c r="C5" s="101"/>
      <c r="D5" s="104"/>
      <c r="E5" s="104"/>
      <c r="F5" s="104"/>
      <c r="G5" s="104"/>
      <c r="H5" s="105"/>
      <c r="I5" s="105"/>
      <c r="J5" s="104"/>
    </row>
    <row r="6" s="1" customFormat="1" ht="16.5" spans="1:10">
      <c r="A6" s="78" t="s">
        <v>39</v>
      </c>
      <c r="B6" s="106">
        <v>200</v>
      </c>
      <c r="C6" s="107"/>
      <c r="D6" s="107"/>
      <c r="E6" s="107"/>
      <c r="F6" s="107"/>
      <c r="G6" s="107"/>
      <c r="H6" s="107"/>
      <c r="I6" s="126"/>
      <c r="J6" s="107"/>
    </row>
    <row r="7" s="4" customFormat="1" ht="15.75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7"/>
      <c r="J7" s="128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5.75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9"/>
      <c r="J8" s="13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5.75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113</v>
      </c>
      <c r="B10" s="37" t="s">
        <v>114</v>
      </c>
      <c r="C10" s="38"/>
      <c r="D10" s="39">
        <v>178</v>
      </c>
      <c r="E10" s="39" t="s">
        <v>59</v>
      </c>
      <c r="F10" s="39">
        <v>1</v>
      </c>
      <c r="G10" s="39" t="s">
        <v>60</v>
      </c>
      <c r="H10" s="40">
        <v>128</v>
      </c>
      <c r="I10" s="30">
        <f>D10*F10*H10</f>
        <v>22784</v>
      </c>
      <c r="J10" s="132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115</v>
      </c>
      <c r="C11" s="38"/>
      <c r="D11" s="39">
        <v>19</v>
      </c>
      <c r="E11" s="39" t="s">
        <v>116</v>
      </c>
      <c r="F11" s="39">
        <v>1</v>
      </c>
      <c r="G11" s="39" t="s">
        <v>60</v>
      </c>
      <c r="H11" s="40">
        <v>1900</v>
      </c>
      <c r="I11" s="30">
        <f t="shared" ref="I11:I17" si="0">D11*F11*H11</f>
        <v>36100</v>
      </c>
      <c r="J11" s="132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117</v>
      </c>
      <c r="C12" s="38"/>
      <c r="D12" s="39">
        <v>24</v>
      </c>
      <c r="E12" s="39" t="s">
        <v>59</v>
      </c>
      <c r="F12" s="39">
        <v>1</v>
      </c>
      <c r="G12" s="39" t="s">
        <v>60</v>
      </c>
      <c r="H12" s="40">
        <v>500</v>
      </c>
      <c r="I12" s="30">
        <f t="shared" si="0"/>
        <v>12000</v>
      </c>
      <c r="J12" s="133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23">
      <c r="A13" s="115"/>
      <c r="B13" s="37" t="s">
        <v>118</v>
      </c>
      <c r="C13" s="38"/>
      <c r="D13" s="39">
        <v>20</v>
      </c>
      <c r="E13" s="39" t="s">
        <v>116</v>
      </c>
      <c r="F13" s="39">
        <v>2</v>
      </c>
      <c r="G13" s="39" t="s">
        <v>119</v>
      </c>
      <c r="H13" s="40">
        <v>10</v>
      </c>
      <c r="I13" s="30">
        <f t="shared" si="0"/>
        <v>400</v>
      </c>
      <c r="J13" s="86" t="s">
        <v>120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spans="1:10">
      <c r="A14" s="115"/>
      <c r="B14" s="37" t="s">
        <v>121</v>
      </c>
      <c r="C14" s="38"/>
      <c r="D14" s="39">
        <v>1</v>
      </c>
      <c r="E14" s="39" t="s">
        <v>116</v>
      </c>
      <c r="F14" s="39">
        <v>1</v>
      </c>
      <c r="G14" s="39" t="s">
        <v>60</v>
      </c>
      <c r="H14" s="40">
        <v>1650</v>
      </c>
      <c r="I14" s="30">
        <f t="shared" si="0"/>
        <v>1650</v>
      </c>
      <c r="J14" s="86"/>
    </row>
    <row r="15" s="2" customFormat="1" spans="1:10">
      <c r="A15" s="115"/>
      <c r="B15" s="37" t="s">
        <v>122</v>
      </c>
      <c r="C15" s="38"/>
      <c r="D15" s="39">
        <v>1</v>
      </c>
      <c r="E15" s="39" t="s">
        <v>119</v>
      </c>
      <c r="F15" s="39">
        <v>1</v>
      </c>
      <c r="G15" s="39" t="s">
        <v>60</v>
      </c>
      <c r="H15" s="40">
        <v>2780</v>
      </c>
      <c r="I15" s="30">
        <f t="shared" si="0"/>
        <v>2780</v>
      </c>
      <c r="J15" s="86"/>
    </row>
    <row r="16" s="2" customFormat="1" spans="1:10">
      <c r="A16" s="115"/>
      <c r="B16" s="37" t="s">
        <v>123</v>
      </c>
      <c r="C16" s="38"/>
      <c r="D16" s="39">
        <v>1</v>
      </c>
      <c r="E16" s="39" t="s">
        <v>60</v>
      </c>
      <c r="F16" s="39">
        <v>1</v>
      </c>
      <c r="G16" s="39" t="s">
        <v>124</v>
      </c>
      <c r="H16" s="40">
        <v>300</v>
      </c>
      <c r="I16" s="30">
        <f t="shared" si="0"/>
        <v>300</v>
      </c>
      <c r="J16" s="86"/>
    </row>
    <row r="17" s="2" customFormat="1" spans="1:10">
      <c r="A17" s="115"/>
      <c r="B17" s="37" t="s">
        <v>125</v>
      </c>
      <c r="C17" s="38"/>
      <c r="D17" s="39">
        <v>1</v>
      </c>
      <c r="E17" s="39" t="s">
        <v>60</v>
      </c>
      <c r="F17" s="39">
        <v>1</v>
      </c>
      <c r="G17" s="39" t="s">
        <v>124</v>
      </c>
      <c r="H17" s="40">
        <v>7000</v>
      </c>
      <c r="I17" s="30">
        <f t="shared" si="0"/>
        <v>7000</v>
      </c>
      <c r="J17" s="86"/>
    </row>
    <row r="18" s="2" customFormat="1" ht="15.75" spans="1:10">
      <c r="A18" s="41" t="s">
        <v>63</v>
      </c>
      <c r="B18" s="42"/>
      <c r="C18" s="42"/>
      <c r="D18" s="21"/>
      <c r="E18" s="21"/>
      <c r="F18" s="21"/>
      <c r="G18" s="21"/>
      <c r="H18" s="21"/>
      <c r="I18" s="82">
        <f>SUM(I10:I17)</f>
        <v>83014</v>
      </c>
      <c r="J18" s="88"/>
    </row>
    <row r="19" s="2" customFormat="1" ht="15.75" spans="1:10">
      <c r="A19" s="43" t="s">
        <v>126</v>
      </c>
      <c r="B19" s="37" t="s">
        <v>127</v>
      </c>
      <c r="C19" s="38"/>
      <c r="D19" s="50">
        <v>1</v>
      </c>
      <c r="E19" s="39" t="s">
        <v>52</v>
      </c>
      <c r="F19" s="50">
        <v>1</v>
      </c>
      <c r="G19" s="39" t="s">
        <v>53</v>
      </c>
      <c r="H19" s="116">
        <v>480</v>
      </c>
      <c r="I19" s="134"/>
      <c r="J19" s="135"/>
    </row>
    <row r="20" s="2" customFormat="1" ht="15.75" spans="1:10">
      <c r="A20" s="41" t="s">
        <v>128</v>
      </c>
      <c r="B20" s="42"/>
      <c r="C20" s="42"/>
      <c r="D20" s="21"/>
      <c r="E20" s="21"/>
      <c r="F20" s="21"/>
      <c r="G20" s="21"/>
      <c r="H20" s="21"/>
      <c r="I20" s="82">
        <f>SUM(I19:I19)</f>
        <v>0</v>
      </c>
      <c r="J20" s="88"/>
    </row>
    <row r="21" s="2" customFormat="1" spans="1:10">
      <c r="A21" s="43" t="s">
        <v>65</v>
      </c>
      <c r="B21" s="37" t="s">
        <v>129</v>
      </c>
      <c r="C21" s="38"/>
      <c r="D21" s="50">
        <v>1</v>
      </c>
      <c r="E21" s="39" t="s">
        <v>60</v>
      </c>
      <c r="F21" s="50">
        <v>1</v>
      </c>
      <c r="G21" s="39" t="s">
        <v>67</v>
      </c>
      <c r="H21" s="116">
        <v>38000</v>
      </c>
      <c r="I21" s="134">
        <f>D21*H21</f>
        <v>38000</v>
      </c>
      <c r="J21" s="135"/>
    </row>
    <row r="22" s="2" customFormat="1" spans="1:10">
      <c r="A22" s="43"/>
      <c r="B22" s="117" t="s">
        <v>130</v>
      </c>
      <c r="C22" s="118"/>
      <c r="D22" s="50">
        <v>1</v>
      </c>
      <c r="E22" s="39" t="s">
        <v>60</v>
      </c>
      <c r="F22" s="50">
        <v>1</v>
      </c>
      <c r="G22" s="39" t="s">
        <v>67</v>
      </c>
      <c r="H22" s="119">
        <v>1900</v>
      </c>
      <c r="I22" s="134">
        <f>D22*H22</f>
        <v>1900</v>
      </c>
      <c r="J22" s="136"/>
    </row>
    <row r="23" s="2" customFormat="1" ht="15.75" spans="1:10">
      <c r="A23" s="120" t="s">
        <v>71</v>
      </c>
      <c r="B23" s="121"/>
      <c r="C23" s="121"/>
      <c r="D23" s="122"/>
      <c r="E23" s="122"/>
      <c r="F23" s="122"/>
      <c r="G23" s="122"/>
      <c r="H23" s="122"/>
      <c r="I23" s="137">
        <f>SUM(I21:I22)</f>
        <v>39900</v>
      </c>
      <c r="J23" s="138"/>
    </row>
    <row r="24" s="2" customFormat="1" spans="1:10">
      <c r="A24" s="54" t="s">
        <v>94</v>
      </c>
      <c r="B24" s="55" t="s">
        <v>95</v>
      </c>
      <c r="C24" s="55"/>
      <c r="D24" s="55">
        <v>1</v>
      </c>
      <c r="E24" s="55" t="s">
        <v>59</v>
      </c>
      <c r="F24" s="55">
        <v>1</v>
      </c>
      <c r="G24" s="55" t="s">
        <v>60</v>
      </c>
      <c r="H24" s="56">
        <v>2600</v>
      </c>
      <c r="I24" s="56">
        <f>H24*F24*D24</f>
        <v>2600</v>
      </c>
      <c r="J24" s="132"/>
    </row>
    <row r="25" s="2" customFormat="1" spans="1:10">
      <c r="A25" s="57"/>
      <c r="B25" s="55" t="s">
        <v>131</v>
      </c>
      <c r="C25" s="55"/>
      <c r="D25" s="55">
        <v>1</v>
      </c>
      <c r="E25" s="55" t="s">
        <v>59</v>
      </c>
      <c r="F25" s="55">
        <v>1</v>
      </c>
      <c r="G25" s="55" t="s">
        <v>60</v>
      </c>
      <c r="H25" s="56">
        <v>800</v>
      </c>
      <c r="I25" s="56">
        <f t="shared" ref="I24:I28" si="1">H25*F25*D25</f>
        <v>800</v>
      </c>
      <c r="J25" s="139"/>
    </row>
    <row r="26" s="2" customFormat="1" spans="1:10">
      <c r="A26" s="57"/>
      <c r="B26" s="58" t="s">
        <v>97</v>
      </c>
      <c r="C26" s="59"/>
      <c r="D26" s="55">
        <v>1</v>
      </c>
      <c r="E26" s="55" t="s">
        <v>52</v>
      </c>
      <c r="F26" s="55">
        <v>3</v>
      </c>
      <c r="G26" s="55" t="s">
        <v>53</v>
      </c>
      <c r="H26" s="56">
        <v>400</v>
      </c>
      <c r="I26" s="56">
        <f t="shared" si="1"/>
        <v>1200</v>
      </c>
      <c r="J26" s="140" t="s">
        <v>132</v>
      </c>
    </row>
    <row r="27" s="2" customFormat="1" spans="1:10">
      <c r="A27" s="57"/>
      <c r="B27" s="58" t="s">
        <v>94</v>
      </c>
      <c r="C27" s="59"/>
      <c r="D27" s="55">
        <v>1</v>
      </c>
      <c r="E27" s="55" t="s">
        <v>59</v>
      </c>
      <c r="F27" s="55">
        <v>4</v>
      </c>
      <c r="G27" s="55" t="s">
        <v>66</v>
      </c>
      <c r="H27" s="56">
        <v>400</v>
      </c>
      <c r="I27" s="56">
        <f t="shared" si="1"/>
        <v>1600</v>
      </c>
      <c r="J27" s="141"/>
    </row>
    <row r="28" s="2" customFormat="1" spans="1:10">
      <c r="A28" s="57"/>
      <c r="B28" s="58" t="s">
        <v>133</v>
      </c>
      <c r="C28" s="59"/>
      <c r="D28" s="55">
        <v>1</v>
      </c>
      <c r="E28" s="55" t="s">
        <v>59</v>
      </c>
      <c r="F28" s="55">
        <v>2</v>
      </c>
      <c r="G28" s="55" t="s">
        <v>66</v>
      </c>
      <c r="H28" s="56">
        <v>500</v>
      </c>
      <c r="I28" s="56">
        <f t="shared" si="1"/>
        <v>1000</v>
      </c>
      <c r="J28" s="142"/>
    </row>
    <row r="29" s="2" customFormat="1" ht="15.75" spans="1:10">
      <c r="A29" s="41" t="s">
        <v>100</v>
      </c>
      <c r="B29" s="42"/>
      <c r="C29" s="42"/>
      <c r="D29" s="21"/>
      <c r="E29" s="21"/>
      <c r="F29" s="21"/>
      <c r="G29" s="21"/>
      <c r="H29" s="21"/>
      <c r="I29" s="82">
        <f>SUM(I24:I28)</f>
        <v>7200</v>
      </c>
      <c r="J29" s="143"/>
    </row>
    <row r="30" s="2" customFormat="1" ht="15.75" spans="1:10">
      <c r="A30" s="63" t="s">
        <v>134</v>
      </c>
      <c r="B30" s="64"/>
      <c r="C30" s="64"/>
      <c r="D30" s="65"/>
      <c r="E30" s="65"/>
      <c r="F30" s="65"/>
      <c r="G30" s="65"/>
      <c r="H30" s="66"/>
      <c r="I30" s="95">
        <f>I18+I23+I29</f>
        <v>130114</v>
      </c>
      <c r="J30" s="144"/>
    </row>
    <row r="31" s="2" customFormat="1" ht="15.75" spans="1:10">
      <c r="A31" s="63" t="s">
        <v>135</v>
      </c>
      <c r="B31" s="64"/>
      <c r="C31" s="64"/>
      <c r="D31" s="65"/>
      <c r="E31" s="65"/>
      <c r="F31" s="65"/>
      <c r="G31" s="65"/>
      <c r="H31" s="65"/>
      <c r="I31" s="95">
        <f>I30*0.1</f>
        <v>13011.4</v>
      </c>
      <c r="J31" s="144"/>
    </row>
    <row r="32" s="2" customFormat="1" ht="16.85" spans="1:10">
      <c r="A32" s="65" t="s">
        <v>136</v>
      </c>
      <c r="B32" s="64"/>
      <c r="C32" s="64"/>
      <c r="D32" s="65"/>
      <c r="E32" s="65"/>
      <c r="F32" s="65"/>
      <c r="G32" s="65"/>
      <c r="H32" s="65"/>
      <c r="I32" s="145">
        <f>SUM(I30:I31)</f>
        <v>143125.4</v>
      </c>
      <c r="J32" s="144"/>
    </row>
    <row r="33" s="4" customFormat="1" spans="2:10">
      <c r="B33" s="2"/>
      <c r="C33" s="2"/>
      <c r="H33" s="5"/>
      <c r="I33" s="5"/>
      <c r="J33" s="2"/>
    </row>
    <row r="34" s="4" customFormat="1" spans="2:9">
      <c r="B34" s="2"/>
      <c r="C34" s="2"/>
      <c r="H34" s="5"/>
      <c r="I34" s="5">
        <f>I32*1.06</f>
        <v>151712.924</v>
      </c>
    </row>
  </sheetData>
  <mergeCells count="24"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B19:C19"/>
    <mergeCell ref="A20:C20"/>
    <mergeCell ref="B21:C21"/>
    <mergeCell ref="B22:C22"/>
    <mergeCell ref="A23:C23"/>
    <mergeCell ref="B24:C24"/>
    <mergeCell ref="B25:C25"/>
    <mergeCell ref="B26:C26"/>
    <mergeCell ref="B27:C27"/>
    <mergeCell ref="B28:C28"/>
    <mergeCell ref="A29:C29"/>
    <mergeCell ref="A10:A17"/>
    <mergeCell ref="A21:A22"/>
    <mergeCell ref="A24:A28"/>
    <mergeCell ref="J26:J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137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138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114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Sheet2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杨彦</cp:lastModifiedBy>
  <dcterms:created xsi:type="dcterms:W3CDTF">2002-04-12T02:22:00Z</dcterms:created>
  <cp:lastPrinted>2016-03-28T03:10:00Z</cp:lastPrinted>
  <dcterms:modified xsi:type="dcterms:W3CDTF">2021-03-08T04:21:28Z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