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瑞麟湾温泉酒店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<sst xmlns="http://schemas.openxmlformats.org/spreadsheetml/2006/main" count="214" uniqueCount="98">
  <si>
    <t>客户名称</t>
  </si>
  <si>
    <t>业务联系人</t>
  </si>
  <si>
    <t>张丹</t>
  </si>
  <si>
    <t>联系方式</t>
  </si>
  <si>
    <t>项目名称</t>
  </si>
  <si>
    <t>2025年快手北京行项目</t>
  </si>
  <si>
    <t>采购联系人</t>
  </si>
  <si>
    <t>徐岩</t>
  </si>
  <si>
    <t>项目日期</t>
  </si>
  <si>
    <t>2025.2.14-15</t>
  </si>
  <si>
    <t>接待人数</t>
  </si>
  <si>
    <t>目的地</t>
  </si>
  <si>
    <t>北京</t>
  </si>
  <si>
    <t>报价时间</t>
  </si>
  <si>
    <t>项目经理</t>
  </si>
  <si>
    <t>张兆洁</t>
  </si>
  <si>
    <t>邮箱地址</t>
  </si>
  <si>
    <t>zhangzhaojie@cct.cn</t>
  </si>
  <si>
    <t>收入明细</t>
  </si>
  <si>
    <t>项目</t>
  </si>
  <si>
    <t>车辆等级</t>
  </si>
  <si>
    <t>数量</t>
  </si>
  <si>
    <t>单位</t>
  </si>
  <si>
    <t>单价</t>
  </si>
  <si>
    <t>预估采购金额</t>
  </si>
  <si>
    <t>备注</t>
  </si>
  <si>
    <t>地面交通</t>
  </si>
  <si>
    <t>单次使用
1、包含8小时100公里
2、需使用3年内车</t>
  </si>
  <si>
    <t>丰田GL8</t>
  </si>
  <si>
    <t>车*趟</t>
  </si>
  <si>
    <t>元</t>
  </si>
  <si>
    <t>7座普通商务车
或等同档次</t>
  </si>
  <si>
    <t>单项小计:</t>
  </si>
  <si>
    <t>费用合计</t>
  </si>
  <si>
    <t>需求类型</t>
  </si>
  <si>
    <t>酒店住宿</t>
  </si>
  <si>
    <t>北京瑞麟湾温泉度假酒店</t>
  </si>
  <si>
    <t>高级大床</t>
  </si>
  <si>
    <t>间</t>
  </si>
  <si>
    <t>晚</t>
  </si>
  <si>
    <t>2.14日13间房</t>
  </si>
  <si>
    <t>小套房</t>
  </si>
  <si>
    <t>2.14日1间套房（含加床费）</t>
  </si>
  <si>
    <t>餐饮</t>
  </si>
  <si>
    <t>酒店名称</t>
  </si>
  <si>
    <t>围桌晚餐</t>
  </si>
  <si>
    <t>人/次</t>
  </si>
  <si>
    <t>2.14晚宴2桌</t>
  </si>
  <si>
    <t>2.15中午餐</t>
  </si>
  <si>
    <t>晚宴酒水</t>
  </si>
  <si>
    <t>酒水</t>
  </si>
  <si>
    <t>晚宴饮料</t>
  </si>
  <si>
    <t>物料</t>
  </si>
  <si>
    <t>房间欢迎卡</t>
  </si>
  <si>
    <t>张</t>
  </si>
  <si>
    <t>房间欢迎卡 两面铜版纸</t>
  </si>
  <si>
    <t>易拉宝</t>
  </si>
  <si>
    <t>个</t>
  </si>
  <si>
    <t>指引易拉宝80*200</t>
  </si>
  <si>
    <t>工作人员</t>
  </si>
  <si>
    <t>活动现场前期运营</t>
  </si>
  <si>
    <t>工作时长8小时、供应商自有人员</t>
  </si>
  <si>
    <t>中台核心工作组</t>
  </si>
  <si>
    <t>活动现场执行人员</t>
  </si>
  <si>
    <t>人员补助</t>
  </si>
  <si>
    <t>餐补</t>
  </si>
  <si>
    <t>其他</t>
  </si>
  <si>
    <t>2.14-15两天  3个人</t>
  </si>
  <si>
    <t>住宿补助</t>
  </si>
  <si>
    <t>2月14日 3人两间房</t>
  </si>
  <si>
    <t>小交通补助（打车）</t>
  </si>
  <si>
    <t>2.14-15  往返</t>
  </si>
  <si>
    <t>超时费</t>
  </si>
  <si>
    <t>2月14日早10:00-晚1:00  超时7小时 3个人</t>
  </si>
  <si>
    <t>运营费用</t>
  </si>
  <si>
    <t>棋牌室</t>
  </si>
  <si>
    <t>次</t>
  </si>
  <si>
    <t>2.14晚使用棋牌室</t>
  </si>
  <si>
    <t>房间欢迎水果</t>
  </si>
  <si>
    <t>嘉宾房间欢迎水果</t>
  </si>
  <si>
    <t>房间果盘</t>
  </si>
  <si>
    <t>嘉宾房间果盘</t>
  </si>
  <si>
    <t>草莓</t>
  </si>
  <si>
    <t>房间玫瑰花</t>
  </si>
  <si>
    <t>嘉宾房间布置</t>
  </si>
  <si>
    <t>餐厅包间布置</t>
  </si>
  <si>
    <t>晚宴包间布置 据实结算</t>
  </si>
  <si>
    <t>零食</t>
  </si>
  <si>
    <t>麦当劳</t>
  </si>
  <si>
    <t>嘉宾群内答谢</t>
  </si>
  <si>
    <t>嘉宾三等奖礼品</t>
  </si>
  <si>
    <t>人</t>
  </si>
  <si>
    <t>嘉宾抽奖礼品三等奖</t>
  </si>
  <si>
    <t>合计（货币单位）</t>
  </si>
  <si>
    <t>服务费率</t>
  </si>
  <si>
    <t>%</t>
  </si>
  <si>
    <t>增值税专用发票税6%（人民币：元）</t>
  </si>
  <si>
    <t>费用总计（人民币）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</si>
</sst>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_-* #,##0.00\ [$€-1]_-;\-* #,##0.00\ [$€-1]_-;_-* &quot;-&quot;??\ [$€-1]_-"/>
    <numFmt numFmtId="178" formatCode="_-* #,##0\ _F_-;\-* #,##0\ _F_-;_-* &quot;-&quot;??\ _F_-;_-@_-"/>
    <numFmt numFmtId="179" formatCode="0.00_);[Red]\(0.00\)"/>
    <numFmt numFmtId="180" formatCode="\¥#,##0.00_);[Red]\(\¥#,##0.00\)"/>
  </numFmts>
  <fonts count="46">
    <font>
      <sz val="12"/>
      <color theme="1"/>
      <name val="等线"/>
      <charset val="134"/>
      <scheme val="minor"/>
    </font>
    <font>
      <sz val="8"/>
      <color theme="1"/>
      <name val="微软雅黑"/>
      <charset val="134"/>
    </font>
    <font>
      <sz val="9"/>
      <color theme="1"/>
      <name val="微软雅黑"/>
      <charset val="134"/>
    </font>
    <font>
      <sz val="8"/>
      <color theme="1"/>
      <name val="等线"/>
      <charset val="134"/>
      <scheme val="minor"/>
    </font>
    <font>
      <sz val="8"/>
      <name val="微软雅黑"/>
      <charset val="134"/>
    </font>
    <font>
      <u/>
      <sz val="8"/>
      <color rgb="FF0000FF"/>
      <name val="微软雅黑"/>
      <charset val="134"/>
    </font>
    <font>
      <sz val="8"/>
      <color indexed="8"/>
      <name val="微软雅黑"/>
      <charset val="134"/>
    </font>
    <font>
      <sz val="10"/>
      <color rgb="FF0000FF"/>
      <name val="Arial"/>
      <charset val="134"/>
    </font>
    <font>
      <b/>
      <sz val="8"/>
      <name val="微软雅黑"/>
      <charset val="134"/>
    </font>
    <font>
      <b/>
      <sz val="8"/>
      <color indexed="8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Arial"/>
      <charset val="134"/>
    </font>
    <font>
      <sz val="8"/>
      <color rgb="FF000000"/>
      <name val="Arial"/>
      <charset val="134"/>
    </font>
    <font>
      <b/>
      <i/>
      <sz val="9"/>
      <color indexed="12"/>
      <name val="微软雅黑"/>
      <charset val="134"/>
    </font>
    <font>
      <b/>
      <sz val="9"/>
      <color indexed="8"/>
      <name val="微软雅黑"/>
      <charset val="134"/>
    </font>
    <font>
      <b/>
      <sz val="9"/>
      <name val="微软雅黑"/>
      <charset val="134"/>
    </font>
    <font>
      <sz val="9"/>
      <color indexed="8"/>
      <name val="微软雅黑"/>
      <charset val="134"/>
    </font>
    <font>
      <sz val="9"/>
      <color rgb="FFFF0000"/>
      <name val="微软雅黑"/>
      <charset val="134"/>
    </font>
    <font>
      <sz val="9"/>
      <color rgb="FF000000"/>
      <name val="微软雅黑"/>
      <charset val="134"/>
    </font>
    <font>
      <sz val="9"/>
      <color indexed="10"/>
      <name val="微软雅黑"/>
      <charset val="134"/>
    </font>
    <font>
      <b/>
      <sz val="9"/>
      <color rgb="FFFF0000"/>
      <name val="微软雅黑"/>
      <charset val="134"/>
    </font>
    <font>
      <b/>
      <sz val="9"/>
      <color indexed="17"/>
      <name val="微软雅黑"/>
      <charset val="134"/>
    </font>
    <font>
      <b/>
      <i/>
      <sz val="9"/>
      <color indexed="10"/>
      <name val="微软雅黑"/>
      <charset val="134"/>
    </font>
    <font>
      <b/>
      <sz val="9"/>
      <color indexed="10"/>
      <name val="微软雅黑"/>
      <charset val="134"/>
    </font>
    <font>
      <b/>
      <i/>
      <sz val="9"/>
      <name val="微软雅黑"/>
      <charset val="134"/>
    </font>
    <font>
      <sz val="11"/>
      <color theme="1"/>
      <name val="等线"/>
      <charset val="134"/>
      <scheme val="minor"/>
    </font>
    <font>
      <u/>
      <sz val="10"/>
      <color indexed="12"/>
      <name val="Arial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center"/>
    </xf>
    <xf numFmtId="0" fontId="25" fillId="10" borderId="2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11" borderId="29" applyNumberFormat="0" applyAlignment="0" applyProtection="0">
      <alignment vertical="center"/>
    </xf>
    <xf numFmtId="0" fontId="35" fillId="12" borderId="30" applyNumberFormat="0" applyAlignment="0" applyProtection="0">
      <alignment vertical="center"/>
    </xf>
    <xf numFmtId="0" fontId="36" fillId="12" borderId="29" applyNumberFormat="0" applyAlignment="0" applyProtection="0">
      <alignment vertical="center"/>
    </xf>
    <xf numFmtId="0" fontId="37" fillId="13" borderId="31" applyNumberFormat="0" applyAlignment="0" applyProtection="0">
      <alignment vertical="center"/>
    </xf>
    <xf numFmtId="0" fontId="38" fillId="0" borderId="32" applyNumberFormat="0" applyFill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177" fontId="45" fillId="0" borderId="0" applyFont="0" applyFill="0" applyBorder="0" applyAlignment="0" applyProtection="0"/>
    <xf numFmtId="0" fontId="45" fillId="0" borderId="0"/>
  </cellStyleXfs>
  <cellXfs count="1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14" fontId="4" fillId="0" borderId="5" xfId="0" applyNumberFormat="1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5" fillId="0" borderId="2" xfId="6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178" fontId="6" fillId="0" borderId="3" xfId="1" applyNumberFormat="1" applyFont="1" applyBorder="1" applyAlignment="1" applyProtection="1">
      <alignment horizontal="center" vertical="center"/>
      <protection locked="0"/>
    </xf>
    <xf numFmtId="14" fontId="7" fillId="0" borderId="2" xfId="6" applyNumberFormat="1" applyFont="1" applyFill="1" applyBorder="1" applyAlignment="1" applyProtection="1">
      <alignment horizontal="center" vertical="center"/>
      <protection locked="0"/>
    </xf>
    <xf numFmtId="14" fontId="4" fillId="0" borderId="3" xfId="0" applyNumberFormat="1" applyFont="1" applyBorder="1" applyAlignment="1" applyProtection="1">
      <alignment horizontal="center" vertical="center"/>
      <protection locked="0"/>
    </xf>
    <xf numFmtId="14" fontId="4" fillId="0" borderId="4" xfId="0" applyNumberFormat="1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 applyProtection="1">
      <alignment horizontal="center" vertical="center"/>
      <protection locked="0"/>
    </xf>
    <xf numFmtId="0" fontId="9" fillId="3" borderId="2" xfId="1" applyNumberFormat="1" applyFont="1" applyFill="1" applyBorder="1" applyAlignment="1" applyProtection="1">
      <alignment horizontal="center" vertical="center"/>
      <protection locked="0"/>
    </xf>
    <xf numFmtId="0" fontId="9" fillId="3" borderId="4" xfId="1" applyNumberFormat="1" applyFont="1" applyFill="1" applyBorder="1" applyAlignment="1" applyProtection="1">
      <alignment horizontal="center" vertical="center"/>
      <protection locked="0"/>
    </xf>
    <xf numFmtId="179" fontId="9" fillId="3" borderId="2" xfId="1" applyNumberFormat="1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Protection="1">
      <alignment vertical="center"/>
      <protection locked="0"/>
    </xf>
    <xf numFmtId="2" fontId="12" fillId="4" borderId="5" xfId="0" applyNumberFormat="1" applyFont="1" applyFill="1" applyBorder="1" applyProtection="1">
      <alignment vertical="center"/>
      <protection locked="0"/>
    </xf>
    <xf numFmtId="180" fontId="13" fillId="5" borderId="1" xfId="1" applyNumberFormat="1" applyFont="1" applyFill="1" applyBorder="1" applyAlignment="1" applyProtection="1">
      <alignment horizontal="right" vertical="center"/>
      <protection locked="0"/>
    </xf>
    <xf numFmtId="180" fontId="13" fillId="5" borderId="3" xfId="1" applyNumberFormat="1" applyFont="1" applyFill="1" applyBorder="1" applyAlignment="1" applyProtection="1">
      <alignment horizontal="right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3" xfId="0" applyFont="1" applyFill="1" applyBorder="1" applyAlignment="1" applyProtection="1">
      <alignment horizontal="center" vertical="center"/>
      <protection locked="0"/>
    </xf>
    <xf numFmtId="0" fontId="14" fillId="3" borderId="4" xfId="0" applyFont="1" applyFill="1" applyBorder="1" applyAlignment="1" applyProtection="1">
      <alignment horizontal="center" vertical="center"/>
      <protection locked="0"/>
    </xf>
    <xf numFmtId="0" fontId="14" fillId="3" borderId="2" xfId="1" applyNumberFormat="1" applyFont="1" applyFill="1" applyBorder="1" applyAlignment="1" applyProtection="1">
      <alignment horizontal="center" vertical="center"/>
      <protection locked="0"/>
    </xf>
    <xf numFmtId="0" fontId="14" fillId="3" borderId="4" xfId="1" applyNumberFormat="1" applyFont="1" applyFill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178" fontId="16" fillId="0" borderId="7" xfId="1" applyNumberFormat="1" applyFont="1" applyFill="1" applyBorder="1" applyAlignment="1" applyProtection="1">
      <alignment horizontal="center" vertical="center"/>
      <protection locked="0"/>
    </xf>
    <xf numFmtId="0" fontId="16" fillId="0" borderId="7" xfId="1" applyNumberFormat="1" applyFont="1" applyFill="1" applyBorder="1" applyAlignment="1" applyProtection="1">
      <alignment horizontal="center" vertical="center"/>
      <protection locked="0"/>
    </xf>
    <xf numFmtId="40" fontId="17" fillId="0" borderId="8" xfId="1" applyNumberFormat="1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16" fillId="0" borderId="4" xfId="1" applyNumberFormat="1" applyFont="1" applyFill="1" applyBorder="1" applyAlignment="1" applyProtection="1">
      <alignment horizontal="center" vertical="center"/>
      <protection locked="0"/>
    </xf>
    <xf numFmtId="0" fontId="16" fillId="0" borderId="5" xfId="1" applyNumberFormat="1" applyFont="1" applyFill="1" applyBorder="1" applyAlignment="1" applyProtection="1">
      <alignment horizontal="center" vertical="center"/>
      <protection locked="0"/>
    </xf>
    <xf numFmtId="0" fontId="16" fillId="0" borderId="2" xfId="1" applyNumberFormat="1" applyFont="1" applyFill="1" applyBorder="1" applyAlignment="1" applyProtection="1">
      <alignment horizontal="center" vertical="center"/>
      <protection locked="0"/>
    </xf>
    <xf numFmtId="179" fontId="17" fillId="0" borderId="5" xfId="1" applyNumberFormat="1" applyFont="1" applyFill="1" applyBorder="1" applyAlignment="1" applyProtection="1">
      <alignment horizontal="center" vertical="center"/>
      <protection locked="0"/>
    </xf>
    <xf numFmtId="0" fontId="15" fillId="0" borderId="5" xfId="0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8" fillId="0" borderId="11" xfId="0" applyFont="1" applyBorder="1" applyProtection="1">
      <alignment vertical="center"/>
      <protection locked="0"/>
    </xf>
    <xf numFmtId="2" fontId="18" fillId="0" borderId="11" xfId="0" applyNumberFormat="1" applyFont="1" applyFill="1" applyBorder="1" applyProtection="1">
      <alignment vertical="center"/>
      <protection locked="0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1" fontId="18" fillId="0" borderId="5" xfId="0" applyNumberFormat="1" applyFont="1" applyBorder="1" applyAlignment="1" applyProtection="1">
      <alignment horizontal="center" vertical="center"/>
      <protection locked="0"/>
    </xf>
    <xf numFmtId="2" fontId="2" fillId="6" borderId="5" xfId="0" applyNumberFormat="1" applyFont="1" applyFill="1" applyBorder="1" applyAlignment="1">
      <alignment horizontal="right" vertical="center" wrapText="1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 applyProtection="1">
      <alignment horizontal="center" vertical="center" wrapText="1"/>
      <protection locked="0"/>
    </xf>
    <xf numFmtId="178" fontId="16" fillId="0" borderId="5" xfId="1" applyNumberFormat="1" applyFont="1" applyFill="1" applyBorder="1" applyAlignment="1" applyProtection="1">
      <alignment horizontal="center" vertical="center"/>
      <protection locked="0"/>
    </xf>
    <xf numFmtId="179" fontId="17" fillId="0" borderId="5" xfId="1" applyNumberFormat="1" applyFont="1" applyFill="1" applyBorder="1" applyAlignment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right" vertical="center"/>
      <protection locked="0"/>
    </xf>
    <xf numFmtId="0" fontId="15" fillId="2" borderId="3" xfId="0" applyFont="1" applyFill="1" applyBorder="1" applyAlignment="1" applyProtection="1">
      <alignment horizontal="right" vertical="center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Protection="1">
      <alignment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3" xfId="0" applyFont="1" applyBorder="1" applyAlignment="1" applyProtection="1">
      <alignment horizontal="center" vertical="center"/>
      <protection locked="0"/>
    </xf>
    <xf numFmtId="0" fontId="20" fillId="7" borderId="14" xfId="0" applyFont="1" applyFill="1" applyBorder="1" applyAlignment="1" applyProtection="1">
      <alignment horizontal="center" vertical="center"/>
      <protection locked="0"/>
    </xf>
    <xf numFmtId="0" fontId="20" fillId="7" borderId="15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14" fontId="4" fillId="0" borderId="16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8" fillId="3" borderId="17" xfId="0" applyFont="1" applyFill="1" applyBorder="1" applyAlignment="1" applyProtection="1">
      <alignment horizontal="center" vertical="center" wrapText="1"/>
      <protection locked="0"/>
    </xf>
    <xf numFmtId="179" fontId="9" fillId="3" borderId="4" xfId="1" applyNumberFormat="1" applyFont="1" applyFill="1" applyBorder="1" applyAlignment="1" applyProtection="1">
      <alignment horizontal="center" vertical="center"/>
      <protection locked="0"/>
    </xf>
    <xf numFmtId="179" fontId="9" fillId="3" borderId="5" xfId="1" applyNumberFormat="1" applyFont="1" applyFill="1" applyBorder="1" applyAlignment="1" applyProtection="1">
      <alignment horizontal="center" vertical="center"/>
      <protection locked="0"/>
    </xf>
    <xf numFmtId="178" fontId="9" fillId="3" borderId="16" xfId="1" applyNumberFormat="1" applyFont="1" applyFill="1" applyBorder="1" applyAlignment="1" applyProtection="1">
      <alignment horizontal="center" vertical="center"/>
      <protection locked="0"/>
    </xf>
    <xf numFmtId="2" fontId="12" fillId="8" borderId="5" xfId="0" applyNumberFormat="1" applyFont="1" applyFill="1" applyBorder="1" applyAlignment="1" applyProtection="1">
      <alignment horizontal="left" vertical="center"/>
      <protection locked="0"/>
    </xf>
    <xf numFmtId="2" fontId="12" fillId="0" borderId="5" xfId="0" applyNumberFormat="1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>
      <alignment vertical="center" wrapText="1"/>
    </xf>
    <xf numFmtId="180" fontId="13" fillId="5" borderId="4" xfId="1" applyNumberFormat="1" applyFont="1" applyFill="1" applyBorder="1" applyAlignment="1" applyProtection="1">
      <alignment horizontal="right" vertical="center"/>
      <protection locked="0"/>
    </xf>
    <xf numFmtId="179" fontId="13" fillId="5" borderId="2" xfId="49" applyNumberFormat="1" applyFont="1" applyFill="1" applyBorder="1" applyAlignment="1" applyProtection="1">
      <alignment horizontal="right" vertical="center"/>
      <protection locked="0"/>
    </xf>
    <xf numFmtId="178" fontId="22" fillId="5" borderId="16" xfId="1" applyNumberFormat="1" applyFont="1" applyFill="1" applyBorder="1" applyAlignment="1" applyProtection="1">
      <alignment horizontal="center" vertical="center" wrapText="1"/>
      <protection locked="0"/>
    </xf>
    <xf numFmtId="179" fontId="14" fillId="3" borderId="5" xfId="1" applyNumberFormat="1" applyFont="1" applyFill="1" applyBorder="1" applyAlignment="1" applyProtection="1">
      <alignment horizontal="center" vertical="center"/>
      <protection locked="0"/>
    </xf>
    <xf numFmtId="178" fontId="14" fillId="3" borderId="16" xfId="1" applyNumberFormat="1" applyFont="1" applyFill="1" applyBorder="1" applyAlignment="1" applyProtection="1">
      <alignment horizontal="center" vertical="center"/>
      <protection locked="0"/>
    </xf>
    <xf numFmtId="40" fontId="17" fillId="0" borderId="12" xfId="1" applyNumberFormat="1" applyFont="1" applyBorder="1" applyAlignment="1" applyProtection="1">
      <alignment horizontal="center" vertical="center"/>
      <protection locked="0"/>
    </xf>
    <xf numFmtId="179" fontId="16" fillId="0" borderId="18" xfId="1" applyNumberFormat="1" applyFont="1" applyBorder="1" applyAlignment="1" applyProtection="1">
      <alignment horizontal="right" vertical="center"/>
      <protection locked="0"/>
    </xf>
    <xf numFmtId="58" fontId="19" fillId="0" borderId="19" xfId="1" applyNumberFormat="1" applyFont="1" applyFill="1" applyBorder="1" applyAlignment="1" applyProtection="1">
      <alignment horizontal="center" vertical="center" wrapText="1"/>
      <protection locked="0"/>
    </xf>
    <xf numFmtId="176" fontId="13" fillId="5" borderId="2" xfId="1" applyFont="1" applyFill="1" applyBorder="1" applyAlignment="1" applyProtection="1">
      <alignment horizontal="right" vertical="center"/>
      <protection locked="0"/>
    </xf>
    <xf numFmtId="179" fontId="16" fillId="0" borderId="5" xfId="1" applyNumberFormat="1" applyFont="1" applyBorder="1" applyAlignment="1" applyProtection="1">
      <alignment horizontal="right" vertical="center"/>
      <protection locked="0"/>
    </xf>
    <xf numFmtId="178" fontId="19" fillId="0" borderId="5" xfId="1" applyNumberFormat="1" applyFont="1" applyFill="1" applyBorder="1" applyAlignment="1" applyProtection="1">
      <alignment horizontal="center" vertical="center" wrapText="1"/>
      <protection locked="0"/>
    </xf>
    <xf numFmtId="4" fontId="18" fillId="0" borderId="20" xfId="0" applyNumberFormat="1" applyFont="1" applyBorder="1" applyAlignment="1" applyProtection="1">
      <alignment horizontal="right" vertical="center"/>
      <protection locked="0"/>
    </xf>
    <xf numFmtId="179" fontId="16" fillId="0" borderId="5" xfId="1" applyNumberFormat="1" applyFont="1" applyBorder="1" applyAlignment="1" applyProtection="1">
      <alignment vertical="center"/>
      <protection locked="0"/>
    </xf>
    <xf numFmtId="1" fontId="17" fillId="0" borderId="21" xfId="0" applyNumberFormat="1" applyFont="1" applyBorder="1" applyAlignment="1" applyProtection="1">
      <alignment horizontal="center" vertical="center" wrapText="1"/>
      <protection locked="0"/>
    </xf>
    <xf numFmtId="40" fontId="16" fillId="0" borderId="5" xfId="1" applyNumberFormat="1" applyFont="1" applyBorder="1" applyAlignment="1" applyProtection="1">
      <alignment horizontal="right" vertical="center"/>
      <protection locked="0"/>
    </xf>
    <xf numFmtId="178" fontId="19" fillId="0" borderId="18" xfId="1" applyNumberFormat="1" applyFont="1" applyFill="1" applyBorder="1" applyAlignment="1" applyProtection="1">
      <alignment horizontal="center" vertical="center" wrapText="1"/>
      <protection locked="0"/>
    </xf>
    <xf numFmtId="178" fontId="19" fillId="0" borderId="22" xfId="1" applyNumberFormat="1" applyFont="1" applyFill="1" applyBorder="1" applyAlignment="1" applyProtection="1">
      <alignment horizontal="center" vertical="center" wrapText="1"/>
      <protection locked="0"/>
    </xf>
    <xf numFmtId="179" fontId="17" fillId="0" borderId="5" xfId="1" applyNumberFormat="1" applyFont="1" applyFill="1" applyBorder="1" applyAlignment="1" applyProtection="1">
      <alignment horizontal="right" vertical="center"/>
      <protection locked="0"/>
    </xf>
    <xf numFmtId="178" fontId="19" fillId="0" borderId="5" xfId="1" applyNumberFormat="1" applyFont="1" applyFill="1" applyBorder="1" applyAlignment="1" applyProtection="1">
      <alignment vertical="center" wrapText="1"/>
      <protection locked="0"/>
    </xf>
    <xf numFmtId="0" fontId="15" fillId="2" borderId="4" xfId="0" applyFont="1" applyFill="1" applyBorder="1" applyAlignment="1" applyProtection="1">
      <alignment horizontal="right" vertical="center"/>
      <protection locked="0"/>
    </xf>
    <xf numFmtId="179" fontId="15" fillId="2" borderId="5" xfId="49" applyNumberFormat="1" applyFont="1" applyFill="1" applyBorder="1" applyAlignment="1" applyProtection="1">
      <alignment horizontal="right" vertical="center"/>
      <protection locked="0"/>
    </xf>
    <xf numFmtId="180" fontId="23" fillId="2" borderId="16" xfId="49" applyNumberFormat="1" applyFont="1" applyFill="1" applyBorder="1" applyAlignment="1" applyProtection="1">
      <alignment horizontal="center" vertical="center" wrapText="1"/>
      <protection locked="0"/>
    </xf>
    <xf numFmtId="9" fontId="17" fillId="0" borderId="5" xfId="0" applyNumberFormat="1" applyFont="1" applyBorder="1" applyAlignment="1" applyProtection="1">
      <alignment horizontal="center" vertical="center"/>
      <protection locked="0"/>
    </xf>
    <xf numFmtId="179" fontId="24" fillId="9" borderId="5" xfId="49" applyNumberFormat="1" applyFont="1" applyFill="1" applyBorder="1" applyAlignment="1" applyProtection="1">
      <alignment horizontal="right" vertical="center"/>
      <protection locked="0"/>
    </xf>
    <xf numFmtId="0" fontId="15" fillId="0" borderId="19" xfId="0" applyFont="1" applyBorder="1" applyAlignment="1" applyProtection="1">
      <alignment horizontal="center" vertical="center"/>
      <protection locked="0"/>
    </xf>
    <xf numFmtId="0" fontId="21" fillId="0" borderId="4" xfId="0" applyFont="1" applyBorder="1" applyAlignment="1" applyProtection="1">
      <alignment horizontal="center" vertical="center"/>
      <protection locked="0"/>
    </xf>
    <xf numFmtId="179" fontId="13" fillId="0" borderId="5" xfId="49" applyNumberFormat="1" applyFont="1" applyFill="1" applyBorder="1" applyAlignment="1" applyProtection="1">
      <alignment horizontal="right" vertical="center"/>
      <protection locked="0"/>
    </xf>
    <xf numFmtId="178" fontId="22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20" fillId="7" borderId="23" xfId="0" applyFont="1" applyFill="1" applyBorder="1" applyAlignment="1" applyProtection="1">
      <alignment horizontal="center" vertical="center"/>
      <protection locked="0"/>
    </xf>
    <xf numFmtId="179" fontId="20" fillId="7" borderId="24" xfId="49" applyNumberFormat="1" applyFont="1" applyFill="1" applyBorder="1" applyAlignment="1" applyProtection="1">
      <alignment horizontal="right" vertical="center"/>
      <protection locked="0"/>
    </xf>
    <xf numFmtId="180" fontId="20" fillId="7" borderId="25" xfId="49" applyNumberFormat="1" applyFont="1" applyFill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uro" xfId="49"/>
    <cellStyle name="样式 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zhaoji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tabSelected="1" zoomScale="90" zoomScaleNormal="90" workbookViewId="0">
      <selection activeCell="A21" sqref="$A21:$XFD21"/>
    </sheetView>
  </sheetViews>
  <sheetFormatPr defaultColWidth="10.8461538461538" defaultRowHeight="10.5"/>
  <cols>
    <col min="1" max="1" width="10.8461538461538" style="4"/>
    <col min="2" max="2" width="24.8461538461538" style="4" customWidth="1"/>
    <col min="3" max="3" width="14.1538461538462" style="4" customWidth="1"/>
    <col min="4" max="4" width="10.8461538461538" style="4"/>
    <col min="5" max="5" width="5.76923076923077" style="4" customWidth="1"/>
    <col min="6" max="9" width="10.8461538461538" style="4"/>
    <col min="10" max="10" width="17" style="4" customWidth="1"/>
    <col min="11" max="11" width="25.4615384615385" style="4" customWidth="1"/>
    <col min="12" max="16384" width="10.8461538461538" style="4"/>
  </cols>
  <sheetData>
    <row r="1" s="1" customFormat="1" ht="11.5" spans="1:11">
      <c r="A1" s="5" t="s">
        <v>0</v>
      </c>
      <c r="B1" s="6"/>
      <c r="C1" s="7"/>
      <c r="D1" s="7"/>
      <c r="E1" s="7"/>
      <c r="F1" s="8"/>
      <c r="G1" s="9" t="s">
        <v>1</v>
      </c>
      <c r="H1" s="6" t="s">
        <v>2</v>
      </c>
      <c r="I1" s="8"/>
      <c r="J1" s="78" t="s">
        <v>3</v>
      </c>
      <c r="K1" s="79">
        <v>13910259885</v>
      </c>
    </row>
    <row r="2" s="1" customFormat="1" ht="11.5" spans="1:11">
      <c r="A2" s="5" t="s">
        <v>4</v>
      </c>
      <c r="B2" s="6" t="s">
        <v>5</v>
      </c>
      <c r="C2" s="7"/>
      <c r="D2" s="7"/>
      <c r="E2" s="7"/>
      <c r="F2" s="8"/>
      <c r="G2" s="9" t="s">
        <v>6</v>
      </c>
      <c r="H2" s="6" t="s">
        <v>7</v>
      </c>
      <c r="I2" s="8"/>
      <c r="J2" s="78" t="s">
        <v>3</v>
      </c>
      <c r="K2" s="79">
        <v>13521589043</v>
      </c>
    </row>
    <row r="3" s="1" customFormat="1" ht="11.5" spans="1:11">
      <c r="A3" s="5" t="s">
        <v>8</v>
      </c>
      <c r="B3" s="10" t="s">
        <v>9</v>
      </c>
      <c r="C3" s="11" t="s">
        <v>10</v>
      </c>
      <c r="D3" s="12">
        <v>20</v>
      </c>
      <c r="E3" s="13"/>
      <c r="F3" s="14"/>
      <c r="G3" s="15" t="s">
        <v>11</v>
      </c>
      <c r="H3" s="16" t="s">
        <v>12</v>
      </c>
      <c r="I3" s="80"/>
      <c r="J3" s="20" t="s">
        <v>13</v>
      </c>
      <c r="K3" s="81"/>
    </row>
    <row r="4" s="1" customFormat="1" ht="12.5" spans="1:11">
      <c r="A4" s="5" t="s">
        <v>14</v>
      </c>
      <c r="B4" s="10" t="s">
        <v>15</v>
      </c>
      <c r="C4" s="11" t="s">
        <v>16</v>
      </c>
      <c r="D4" s="17" t="s">
        <v>17</v>
      </c>
      <c r="E4" s="18"/>
      <c r="F4" s="19"/>
      <c r="G4" s="20" t="s">
        <v>3</v>
      </c>
      <c r="H4" s="21"/>
      <c r="I4" s="82">
        <v>13811830485</v>
      </c>
      <c r="J4" s="13"/>
      <c r="K4" s="83"/>
    </row>
    <row r="5" s="1" customFormat="1" ht="12" spans="1:11">
      <c r="A5" s="22" t="s">
        <v>18</v>
      </c>
      <c r="B5" s="23"/>
      <c r="C5" s="23"/>
      <c r="D5" s="23"/>
      <c r="E5" s="23"/>
      <c r="F5" s="23"/>
      <c r="G5" s="23"/>
      <c r="H5" s="23"/>
      <c r="I5" s="23"/>
      <c r="J5" s="23"/>
      <c r="K5" s="84"/>
    </row>
    <row r="6" s="1" customFormat="1" ht="12" spans="1:11">
      <c r="A6" s="24" t="s">
        <v>19</v>
      </c>
      <c r="B6" s="25"/>
      <c r="C6" s="26" t="s">
        <v>20</v>
      </c>
      <c r="D6" s="27" t="s">
        <v>21</v>
      </c>
      <c r="E6" s="28"/>
      <c r="F6" s="27" t="s">
        <v>22</v>
      </c>
      <c r="G6" s="28"/>
      <c r="H6" s="29" t="s">
        <v>23</v>
      </c>
      <c r="I6" s="85"/>
      <c r="J6" s="86" t="s">
        <v>24</v>
      </c>
      <c r="K6" s="87" t="s">
        <v>25</v>
      </c>
    </row>
    <row r="7" s="1" customFormat="1" ht="34.5" spans="1:11">
      <c r="A7" s="30" t="s">
        <v>26</v>
      </c>
      <c r="B7" s="31" t="s">
        <v>27</v>
      </c>
      <c r="C7" s="32" t="s">
        <v>28</v>
      </c>
      <c r="D7" s="33">
        <v>1</v>
      </c>
      <c r="E7" s="33"/>
      <c r="F7" s="34" t="s">
        <v>29</v>
      </c>
      <c r="G7" s="35"/>
      <c r="H7" s="36">
        <v>600</v>
      </c>
      <c r="I7" s="88" t="s">
        <v>30</v>
      </c>
      <c r="J7" s="89">
        <f>D7*H7</f>
        <v>600</v>
      </c>
      <c r="K7" s="90" t="s">
        <v>31</v>
      </c>
    </row>
    <row r="8" s="2" customFormat="1" ht="13.5" spans="1:11">
      <c r="A8" s="37" t="s">
        <v>32</v>
      </c>
      <c r="B8" s="38"/>
      <c r="C8" s="38"/>
      <c r="D8" s="38"/>
      <c r="E8" s="38"/>
      <c r="F8" s="38"/>
      <c r="G8" s="38"/>
      <c r="H8" s="38" t="s">
        <v>33</v>
      </c>
      <c r="I8" s="91"/>
      <c r="J8" s="92">
        <f>SUM(J7)</f>
        <v>600</v>
      </c>
      <c r="K8" s="93"/>
    </row>
    <row r="9" s="2" customFormat="1" ht="13.5" spans="1:11">
      <c r="A9" s="39" t="s">
        <v>19</v>
      </c>
      <c r="B9" s="40"/>
      <c r="C9" s="41" t="s">
        <v>34</v>
      </c>
      <c r="D9" s="42" t="s">
        <v>21</v>
      </c>
      <c r="E9" s="43"/>
      <c r="F9" s="42" t="s">
        <v>22</v>
      </c>
      <c r="G9" s="43"/>
      <c r="H9" s="42" t="s">
        <v>23</v>
      </c>
      <c r="I9" s="43"/>
      <c r="J9" s="94" t="s">
        <v>24</v>
      </c>
      <c r="K9" s="95" t="s">
        <v>25</v>
      </c>
    </row>
    <row r="10" s="2" customFormat="1" ht="13" spans="1:11">
      <c r="A10" s="44" t="s">
        <v>35</v>
      </c>
      <c r="B10" s="45" t="s">
        <v>36</v>
      </c>
      <c r="C10" s="45" t="s">
        <v>37</v>
      </c>
      <c r="D10" s="46">
        <v>13</v>
      </c>
      <c r="E10" s="45" t="s">
        <v>38</v>
      </c>
      <c r="F10" s="46">
        <v>1</v>
      </c>
      <c r="G10" s="45" t="s">
        <v>39</v>
      </c>
      <c r="H10" s="47">
        <v>850</v>
      </c>
      <c r="I10" s="96"/>
      <c r="J10" s="97">
        <f>D10*F10*H10</f>
        <v>11050</v>
      </c>
      <c r="K10" s="98" t="s">
        <v>40</v>
      </c>
    </row>
    <row r="11" s="2" customFormat="1" ht="13" spans="1:11">
      <c r="A11" s="48"/>
      <c r="B11" s="45" t="s">
        <v>36</v>
      </c>
      <c r="C11" s="45" t="s">
        <v>41</v>
      </c>
      <c r="D11" s="46">
        <v>1</v>
      </c>
      <c r="E11" s="45" t="s">
        <v>38</v>
      </c>
      <c r="F11" s="46">
        <v>1</v>
      </c>
      <c r="G11" s="45" t="s">
        <v>39</v>
      </c>
      <c r="H11" s="47">
        <v>2000</v>
      </c>
      <c r="I11" s="96"/>
      <c r="J11" s="97">
        <f>D11*F11*H11</f>
        <v>2000</v>
      </c>
      <c r="K11" s="98" t="s">
        <v>42</v>
      </c>
    </row>
    <row r="12" s="2" customFormat="1" ht="13.5" spans="1:11">
      <c r="A12" s="37" t="s">
        <v>32</v>
      </c>
      <c r="B12" s="38"/>
      <c r="C12" s="38"/>
      <c r="D12" s="38"/>
      <c r="E12" s="38"/>
      <c r="F12" s="38"/>
      <c r="G12" s="38"/>
      <c r="H12" s="38"/>
      <c r="I12" s="91"/>
      <c r="J12" s="99">
        <f>SUM(J10:J11)</f>
        <v>13050</v>
      </c>
      <c r="K12" s="93"/>
    </row>
    <row r="13" s="2" customFormat="1" ht="13.5" spans="1:11">
      <c r="A13" s="39" t="s">
        <v>19</v>
      </c>
      <c r="B13" s="40"/>
      <c r="C13" s="41" t="s">
        <v>34</v>
      </c>
      <c r="D13" s="42" t="s">
        <v>21</v>
      </c>
      <c r="E13" s="43"/>
      <c r="F13" s="42" t="s">
        <v>22</v>
      </c>
      <c r="G13" s="43"/>
      <c r="H13" s="42" t="s">
        <v>23</v>
      </c>
      <c r="I13" s="43"/>
      <c r="J13" s="94" t="s">
        <v>24</v>
      </c>
      <c r="K13" s="95" t="s">
        <v>25</v>
      </c>
    </row>
    <row r="14" s="2" customFormat="1" ht="13" spans="1:11">
      <c r="A14" s="49" t="s">
        <v>43</v>
      </c>
      <c r="B14" s="50" t="s">
        <v>44</v>
      </c>
      <c r="C14" s="51" t="s">
        <v>45</v>
      </c>
      <c r="D14" s="52">
        <v>1</v>
      </c>
      <c r="E14" s="50"/>
      <c r="F14" s="51" t="s">
        <v>46</v>
      </c>
      <c r="G14" s="51"/>
      <c r="H14" s="53">
        <v>5908</v>
      </c>
      <c r="I14" s="53"/>
      <c r="J14" s="100">
        <f>D14*H14</f>
        <v>5908</v>
      </c>
      <c r="K14" s="101" t="s">
        <v>47</v>
      </c>
    </row>
    <row r="15" s="2" customFormat="1" ht="13" spans="1:11">
      <c r="A15" s="54"/>
      <c r="B15" s="50" t="s">
        <v>44</v>
      </c>
      <c r="C15" s="51" t="s">
        <v>45</v>
      </c>
      <c r="D15" s="52">
        <v>1</v>
      </c>
      <c r="E15" s="50"/>
      <c r="F15" s="51" t="s">
        <v>46</v>
      </c>
      <c r="G15" s="51"/>
      <c r="H15" s="53">
        <v>1031</v>
      </c>
      <c r="I15" s="53"/>
      <c r="J15" s="100">
        <f>D15*H15</f>
        <v>1031</v>
      </c>
      <c r="K15" s="101" t="s">
        <v>48</v>
      </c>
    </row>
    <row r="16" s="2" customFormat="1" ht="13" spans="1:11">
      <c r="A16" s="54"/>
      <c r="B16" s="50" t="s">
        <v>49</v>
      </c>
      <c r="C16" s="51" t="s">
        <v>50</v>
      </c>
      <c r="D16" s="52">
        <v>1</v>
      </c>
      <c r="E16" s="50"/>
      <c r="F16" s="51" t="s">
        <v>46</v>
      </c>
      <c r="G16" s="51"/>
      <c r="H16" s="53">
        <v>329.44</v>
      </c>
      <c r="I16" s="53"/>
      <c r="J16" s="100">
        <f>D16*H16</f>
        <v>329.44</v>
      </c>
      <c r="K16" s="101" t="s">
        <v>51</v>
      </c>
    </row>
    <row r="17" s="2" customFormat="1" ht="13.5" spans="1:11">
      <c r="A17" s="37" t="s">
        <v>32</v>
      </c>
      <c r="B17" s="38"/>
      <c r="C17" s="38"/>
      <c r="D17" s="38"/>
      <c r="E17" s="38"/>
      <c r="F17" s="38"/>
      <c r="G17" s="38"/>
      <c r="H17" s="38" t="s">
        <v>33</v>
      </c>
      <c r="I17" s="91"/>
      <c r="J17" s="92">
        <f>SUM(J14:J16)</f>
        <v>7268.44</v>
      </c>
      <c r="K17" s="93"/>
    </row>
    <row r="18" s="2" customFormat="1" ht="13.5" spans="1:11">
      <c r="A18" s="39" t="s">
        <v>19</v>
      </c>
      <c r="B18" s="40"/>
      <c r="C18" s="41" t="s">
        <v>34</v>
      </c>
      <c r="D18" s="42" t="s">
        <v>21</v>
      </c>
      <c r="E18" s="43"/>
      <c r="F18" s="42" t="s">
        <v>22</v>
      </c>
      <c r="G18" s="43"/>
      <c r="H18" s="42" t="s">
        <v>23</v>
      </c>
      <c r="I18" s="43"/>
      <c r="J18" s="94" t="s">
        <v>24</v>
      </c>
      <c r="K18" s="95" t="s">
        <v>25</v>
      </c>
    </row>
    <row r="19" s="3" customFormat="1" ht="19.5" customHeight="1" spans="1:11">
      <c r="A19" s="49" t="s">
        <v>52</v>
      </c>
      <c r="B19" s="55" t="s">
        <v>53</v>
      </c>
      <c r="C19" s="56" t="s">
        <v>52</v>
      </c>
      <c r="D19" s="57">
        <v>9</v>
      </c>
      <c r="E19" s="57"/>
      <c r="F19" s="57" t="s">
        <v>54</v>
      </c>
      <c r="G19" s="58"/>
      <c r="H19" s="59">
        <v>3</v>
      </c>
      <c r="I19" s="102" t="s">
        <v>30</v>
      </c>
      <c r="J19" s="103">
        <f>H19*D19</f>
        <v>27</v>
      </c>
      <c r="K19" s="104" t="s">
        <v>55</v>
      </c>
    </row>
    <row r="20" s="3" customFormat="1" ht="19.5" customHeight="1" spans="1:11">
      <c r="A20" s="49"/>
      <c r="B20" s="55" t="s">
        <v>56</v>
      </c>
      <c r="C20" s="56" t="s">
        <v>52</v>
      </c>
      <c r="D20" s="57">
        <v>1</v>
      </c>
      <c r="E20" s="57"/>
      <c r="F20" s="57" t="s">
        <v>57</v>
      </c>
      <c r="G20" s="58"/>
      <c r="H20" s="59">
        <v>300</v>
      </c>
      <c r="I20" s="102" t="s">
        <v>30</v>
      </c>
      <c r="J20" s="103">
        <f>H20*D20</f>
        <v>300</v>
      </c>
      <c r="K20" s="104" t="s">
        <v>58</v>
      </c>
    </row>
    <row r="21" s="2" customFormat="1" ht="15.75" customHeight="1" spans="1:11">
      <c r="A21" s="37" t="s">
        <v>32</v>
      </c>
      <c r="B21" s="38"/>
      <c r="C21" s="38"/>
      <c r="D21" s="38"/>
      <c r="E21" s="38"/>
      <c r="F21" s="38"/>
      <c r="G21" s="38"/>
      <c r="H21" s="38"/>
      <c r="I21" s="91"/>
      <c r="J21" s="92">
        <f>SUM(J19:J20)</f>
        <v>327</v>
      </c>
      <c r="K21" s="93"/>
    </row>
    <row r="22" s="2" customFormat="1" ht="19.5" customHeight="1" spans="1:11">
      <c r="A22" s="39" t="s">
        <v>19</v>
      </c>
      <c r="B22" s="40"/>
      <c r="C22" s="41" t="s">
        <v>34</v>
      </c>
      <c r="D22" s="42" t="s">
        <v>21</v>
      </c>
      <c r="E22" s="43"/>
      <c r="F22" s="42" t="s">
        <v>22</v>
      </c>
      <c r="G22" s="43"/>
      <c r="H22" s="42" t="s">
        <v>23</v>
      </c>
      <c r="I22" s="43"/>
      <c r="J22" s="94" t="s">
        <v>24</v>
      </c>
      <c r="K22" s="95" t="s">
        <v>25</v>
      </c>
    </row>
    <row r="23" s="2" customFormat="1" ht="18" customHeight="1" spans="1:11">
      <c r="A23" s="60" t="s">
        <v>59</v>
      </c>
      <c r="B23" s="51" t="s">
        <v>60</v>
      </c>
      <c r="C23" s="61" t="s">
        <v>59</v>
      </c>
      <c r="D23" s="62">
        <v>1</v>
      </c>
      <c r="E23" s="62"/>
      <c r="F23" s="52" t="s">
        <v>46</v>
      </c>
      <c r="G23" s="50"/>
      <c r="H23" s="63">
        <v>1300</v>
      </c>
      <c r="I23" s="105" t="s">
        <v>30</v>
      </c>
      <c r="J23" s="100">
        <f t="shared" ref="J23:J29" si="0">D23*H23</f>
        <v>1300</v>
      </c>
      <c r="K23" s="106" t="s">
        <v>61</v>
      </c>
    </row>
    <row r="24" s="2" customFormat="1" ht="30.75" customHeight="1" spans="1:11">
      <c r="A24" s="64"/>
      <c r="B24" s="51" t="s">
        <v>62</v>
      </c>
      <c r="C24" s="61" t="s">
        <v>59</v>
      </c>
      <c r="D24" s="62">
        <v>2</v>
      </c>
      <c r="E24" s="62"/>
      <c r="F24" s="52" t="s">
        <v>46</v>
      </c>
      <c r="G24" s="50"/>
      <c r="H24" s="63">
        <v>800</v>
      </c>
      <c r="I24" s="105" t="s">
        <v>30</v>
      </c>
      <c r="J24" s="100">
        <f t="shared" si="0"/>
        <v>1600</v>
      </c>
      <c r="K24" s="107"/>
    </row>
    <row r="25" s="2" customFormat="1" ht="18.75" customHeight="1" spans="1:11">
      <c r="A25" s="64"/>
      <c r="B25" s="51" t="s">
        <v>63</v>
      </c>
      <c r="C25" s="61" t="s">
        <v>59</v>
      </c>
      <c r="D25" s="62">
        <v>3</v>
      </c>
      <c r="E25" s="62"/>
      <c r="F25" s="52" t="s">
        <v>46</v>
      </c>
      <c r="G25" s="50"/>
      <c r="H25" s="63">
        <v>700</v>
      </c>
      <c r="I25" s="105" t="s">
        <v>30</v>
      </c>
      <c r="J25" s="100">
        <f t="shared" si="0"/>
        <v>2100</v>
      </c>
      <c r="K25" s="107"/>
    </row>
    <row r="26" s="2" customFormat="1" ht="13" spans="1:11">
      <c r="A26" s="49" t="s">
        <v>64</v>
      </c>
      <c r="B26" s="51" t="s">
        <v>65</v>
      </c>
      <c r="C26" s="61" t="s">
        <v>66</v>
      </c>
      <c r="D26" s="62">
        <v>1</v>
      </c>
      <c r="E26" s="62"/>
      <c r="F26" s="52" t="s">
        <v>46</v>
      </c>
      <c r="G26" s="50"/>
      <c r="H26" s="65">
        <v>427.29</v>
      </c>
      <c r="I26" s="105" t="s">
        <v>30</v>
      </c>
      <c r="J26" s="100">
        <f t="shared" si="0"/>
        <v>427.29</v>
      </c>
      <c r="K26" s="65" t="s">
        <v>67</v>
      </c>
    </row>
    <row r="27" s="2" customFormat="1" ht="13" spans="1:11">
      <c r="A27" s="49"/>
      <c r="B27" s="51" t="s">
        <v>68</v>
      </c>
      <c r="C27" s="61" t="s">
        <v>66</v>
      </c>
      <c r="D27" s="62">
        <v>1</v>
      </c>
      <c r="E27" s="62"/>
      <c r="F27" s="52" t="s">
        <v>46</v>
      </c>
      <c r="G27" s="50"/>
      <c r="H27" s="65">
        <v>600</v>
      </c>
      <c r="I27" s="105" t="s">
        <v>30</v>
      </c>
      <c r="J27" s="100">
        <f t="shared" si="0"/>
        <v>600</v>
      </c>
      <c r="K27" s="65" t="s">
        <v>69</v>
      </c>
    </row>
    <row r="28" s="2" customFormat="1" ht="13" spans="1:11">
      <c r="A28" s="49"/>
      <c r="B28" s="51" t="s">
        <v>70</v>
      </c>
      <c r="C28" s="61" t="s">
        <v>66</v>
      </c>
      <c r="D28" s="62">
        <v>1</v>
      </c>
      <c r="E28" s="62"/>
      <c r="F28" s="52" t="s">
        <v>46</v>
      </c>
      <c r="G28" s="50"/>
      <c r="H28" s="65">
        <v>58.48</v>
      </c>
      <c r="I28" s="105" t="s">
        <v>30</v>
      </c>
      <c r="J28" s="100">
        <f t="shared" si="0"/>
        <v>58.48</v>
      </c>
      <c r="K28" s="65" t="s">
        <v>71</v>
      </c>
    </row>
    <row r="29" s="2" customFormat="1" ht="26" spans="1:11">
      <c r="A29" s="49"/>
      <c r="B29" s="51" t="s">
        <v>72</v>
      </c>
      <c r="C29" s="61" t="s">
        <v>66</v>
      </c>
      <c r="D29" s="62">
        <v>21</v>
      </c>
      <c r="E29" s="62"/>
      <c r="F29" s="52" t="s">
        <v>46</v>
      </c>
      <c r="G29" s="50"/>
      <c r="H29" s="65">
        <v>50</v>
      </c>
      <c r="I29" s="105" t="s">
        <v>30</v>
      </c>
      <c r="J29" s="100">
        <f t="shared" si="0"/>
        <v>1050</v>
      </c>
      <c r="K29" s="65" t="s">
        <v>73</v>
      </c>
    </row>
    <row r="30" s="2" customFormat="1" ht="13.5" spans="1:11">
      <c r="A30" s="37" t="s">
        <v>32</v>
      </c>
      <c r="B30" s="38"/>
      <c r="C30" s="38"/>
      <c r="D30" s="38"/>
      <c r="E30" s="38"/>
      <c r="F30" s="38"/>
      <c r="G30" s="38"/>
      <c r="H30" s="38" t="s">
        <v>33</v>
      </c>
      <c r="I30" s="91"/>
      <c r="J30" s="92">
        <f>SUM(J23:J29)</f>
        <v>7135.77</v>
      </c>
      <c r="K30" s="93"/>
    </row>
    <row r="31" s="2" customFormat="1" ht="13.5" spans="1:11">
      <c r="A31" s="39" t="s">
        <v>19</v>
      </c>
      <c r="B31" s="40"/>
      <c r="C31" s="41" t="s">
        <v>34</v>
      </c>
      <c r="D31" s="42" t="s">
        <v>21</v>
      </c>
      <c r="E31" s="43"/>
      <c r="F31" s="42" t="s">
        <v>22</v>
      </c>
      <c r="G31" s="43"/>
      <c r="H31" s="42" t="s">
        <v>23</v>
      </c>
      <c r="I31" s="43"/>
      <c r="J31" s="94" t="s">
        <v>24</v>
      </c>
      <c r="K31" s="95" t="s">
        <v>25</v>
      </c>
    </row>
    <row r="32" s="2" customFormat="1" ht="13" spans="1:11">
      <c r="A32" s="49" t="s">
        <v>74</v>
      </c>
      <c r="B32" s="51" t="s">
        <v>75</v>
      </c>
      <c r="C32" s="66" t="s">
        <v>66</v>
      </c>
      <c r="D32" s="51">
        <v>1</v>
      </c>
      <c r="E32" s="66" t="s">
        <v>76</v>
      </c>
      <c r="F32" s="51">
        <v>1</v>
      </c>
      <c r="G32" s="66" t="s">
        <v>76</v>
      </c>
      <c r="H32" s="67">
        <v>100</v>
      </c>
      <c r="I32" s="108" t="s">
        <v>30</v>
      </c>
      <c r="J32" s="103">
        <f t="shared" ref="J32:J41" si="1">D32*F32*H32</f>
        <v>100</v>
      </c>
      <c r="K32" s="109" t="s">
        <v>77</v>
      </c>
    </row>
    <row r="33" s="2" customFormat="1" ht="13" spans="1:11">
      <c r="A33" s="49"/>
      <c r="B33" s="51" t="s">
        <v>78</v>
      </c>
      <c r="C33" s="66" t="s">
        <v>66</v>
      </c>
      <c r="D33" s="51">
        <v>1</v>
      </c>
      <c r="E33" s="66" t="s">
        <v>76</v>
      </c>
      <c r="F33" s="51">
        <v>1</v>
      </c>
      <c r="G33" s="66" t="s">
        <v>76</v>
      </c>
      <c r="H33" s="67">
        <v>351.39</v>
      </c>
      <c r="I33" s="108" t="s">
        <v>30</v>
      </c>
      <c r="J33" s="103">
        <f t="shared" si="1"/>
        <v>351.39</v>
      </c>
      <c r="K33" s="109" t="s">
        <v>79</v>
      </c>
    </row>
    <row r="34" s="2" customFormat="1" ht="13" spans="1:11">
      <c r="A34" s="49"/>
      <c r="B34" s="51" t="s">
        <v>80</v>
      </c>
      <c r="C34" s="66" t="s">
        <v>66</v>
      </c>
      <c r="D34" s="51">
        <v>1</v>
      </c>
      <c r="E34" s="66" t="s">
        <v>76</v>
      </c>
      <c r="F34" s="51">
        <v>1</v>
      </c>
      <c r="G34" s="66" t="s">
        <v>76</v>
      </c>
      <c r="H34" s="67">
        <v>132.05</v>
      </c>
      <c r="I34" s="108" t="s">
        <v>30</v>
      </c>
      <c r="J34" s="103">
        <f t="shared" si="1"/>
        <v>132.05</v>
      </c>
      <c r="K34" s="109" t="s">
        <v>81</v>
      </c>
    </row>
    <row r="35" s="2" customFormat="1" ht="13" spans="1:11">
      <c r="A35" s="49"/>
      <c r="B35" s="51" t="s">
        <v>82</v>
      </c>
      <c r="C35" s="66" t="s">
        <v>66</v>
      </c>
      <c r="D35" s="51">
        <v>1</v>
      </c>
      <c r="E35" s="66" t="s">
        <v>76</v>
      </c>
      <c r="F35" s="51">
        <v>1</v>
      </c>
      <c r="G35" s="66" t="s">
        <v>76</v>
      </c>
      <c r="H35" s="67">
        <v>289</v>
      </c>
      <c r="I35" s="108" t="s">
        <v>30</v>
      </c>
      <c r="J35" s="103">
        <f t="shared" si="1"/>
        <v>289</v>
      </c>
      <c r="K35" s="109" t="s">
        <v>79</v>
      </c>
    </row>
    <row r="36" s="2" customFormat="1" ht="13" spans="1:11">
      <c r="A36" s="49"/>
      <c r="B36" s="51" t="s">
        <v>83</v>
      </c>
      <c r="C36" s="66" t="s">
        <v>66</v>
      </c>
      <c r="D36" s="51">
        <v>1</v>
      </c>
      <c r="E36" s="66" t="s">
        <v>76</v>
      </c>
      <c r="F36" s="51">
        <v>1</v>
      </c>
      <c r="G36" s="66" t="s">
        <v>76</v>
      </c>
      <c r="H36" s="67">
        <v>100</v>
      </c>
      <c r="I36" s="108" t="s">
        <v>30</v>
      </c>
      <c r="J36" s="103">
        <f t="shared" si="1"/>
        <v>100</v>
      </c>
      <c r="K36" s="109" t="s">
        <v>84</v>
      </c>
    </row>
    <row r="37" s="2" customFormat="1" ht="13" spans="1:11">
      <c r="A37" s="49"/>
      <c r="B37" s="51" t="s">
        <v>85</v>
      </c>
      <c r="C37" s="66" t="s">
        <v>66</v>
      </c>
      <c r="D37" s="51">
        <v>1</v>
      </c>
      <c r="E37" s="66" t="s">
        <v>76</v>
      </c>
      <c r="F37" s="51">
        <v>1</v>
      </c>
      <c r="G37" s="66" t="s">
        <v>76</v>
      </c>
      <c r="H37" s="67">
        <v>455.81</v>
      </c>
      <c r="I37" s="108" t="s">
        <v>30</v>
      </c>
      <c r="J37" s="103">
        <f t="shared" si="1"/>
        <v>455.81</v>
      </c>
      <c r="K37" s="109" t="s">
        <v>86</v>
      </c>
    </row>
    <row r="38" s="2" customFormat="1" ht="13" spans="1:11">
      <c r="A38" s="49"/>
      <c r="B38" s="51" t="s">
        <v>87</v>
      </c>
      <c r="C38" s="66" t="s">
        <v>66</v>
      </c>
      <c r="D38" s="51">
        <v>1</v>
      </c>
      <c r="E38" s="66" t="s">
        <v>76</v>
      </c>
      <c r="F38" s="51">
        <v>1</v>
      </c>
      <c r="G38" s="66" t="s">
        <v>76</v>
      </c>
      <c r="H38" s="67">
        <v>135.6</v>
      </c>
      <c r="I38" s="108" t="s">
        <v>30</v>
      </c>
      <c r="J38" s="103">
        <f t="shared" si="1"/>
        <v>135.6</v>
      </c>
      <c r="K38" s="109" t="s">
        <v>87</v>
      </c>
    </row>
    <row r="39" s="2" customFormat="1" ht="13" spans="1:11">
      <c r="A39" s="49"/>
      <c r="B39" s="51" t="s">
        <v>88</v>
      </c>
      <c r="C39" s="66" t="s">
        <v>66</v>
      </c>
      <c r="D39" s="51">
        <v>1</v>
      </c>
      <c r="E39" s="66" t="s">
        <v>76</v>
      </c>
      <c r="F39" s="51">
        <v>1</v>
      </c>
      <c r="G39" s="66" t="s">
        <v>76</v>
      </c>
      <c r="H39" s="67">
        <v>109.4</v>
      </c>
      <c r="I39" s="108" t="s">
        <v>30</v>
      </c>
      <c r="J39" s="103">
        <f t="shared" si="1"/>
        <v>109.4</v>
      </c>
      <c r="K39" s="109" t="s">
        <v>88</v>
      </c>
    </row>
    <row r="40" s="2" customFormat="1" ht="13" spans="1:11">
      <c r="A40" s="49"/>
      <c r="B40" s="51" t="s">
        <v>89</v>
      </c>
      <c r="C40" s="66" t="s">
        <v>66</v>
      </c>
      <c r="D40" s="51">
        <v>1</v>
      </c>
      <c r="E40" s="66" t="s">
        <v>76</v>
      </c>
      <c r="F40" s="51">
        <v>1</v>
      </c>
      <c r="G40" s="66" t="s">
        <v>76</v>
      </c>
      <c r="H40" s="67">
        <v>700</v>
      </c>
      <c r="I40" s="108" t="s">
        <v>30</v>
      </c>
      <c r="J40" s="103">
        <f t="shared" si="1"/>
        <v>700</v>
      </c>
      <c r="K40" s="109"/>
    </row>
    <row r="41" s="2" customFormat="1" ht="13" spans="1:11">
      <c r="A41" s="49"/>
      <c r="B41" s="51" t="s">
        <v>90</v>
      </c>
      <c r="C41" s="66" t="s">
        <v>66</v>
      </c>
      <c r="D41" s="51">
        <v>1</v>
      </c>
      <c r="E41" s="66" t="s">
        <v>91</v>
      </c>
      <c r="F41" s="51">
        <v>1</v>
      </c>
      <c r="G41" s="66" t="s">
        <v>76</v>
      </c>
      <c r="H41" s="67">
        <v>395</v>
      </c>
      <c r="I41" s="108" t="s">
        <v>30</v>
      </c>
      <c r="J41" s="103">
        <f t="shared" si="1"/>
        <v>395</v>
      </c>
      <c r="K41" s="109" t="s">
        <v>92</v>
      </c>
    </row>
    <row r="42" s="2" customFormat="1" ht="13.5" spans="1:11">
      <c r="A42" s="37" t="s">
        <v>32</v>
      </c>
      <c r="B42" s="38"/>
      <c r="C42" s="38"/>
      <c r="D42" s="38"/>
      <c r="E42" s="38"/>
      <c r="F42" s="38"/>
      <c r="G42" s="38"/>
      <c r="H42" s="38" t="s">
        <v>33</v>
      </c>
      <c r="I42" s="91"/>
      <c r="J42" s="92">
        <f>SUM(J32:J41)</f>
        <v>2768.25</v>
      </c>
      <c r="K42" s="93"/>
    </row>
    <row r="43" s="2" customFormat="1" ht="13.5" spans="1:11">
      <c r="A43" s="68" t="s">
        <v>93</v>
      </c>
      <c r="B43" s="69"/>
      <c r="C43" s="69"/>
      <c r="D43" s="69"/>
      <c r="E43" s="69"/>
      <c r="F43" s="69"/>
      <c r="G43" s="69"/>
      <c r="H43" s="69"/>
      <c r="I43" s="110"/>
      <c r="J43" s="111">
        <f>SUM(J8+J12+J17+J21+J30+J42)</f>
        <v>31149.46</v>
      </c>
      <c r="K43" s="112"/>
    </row>
    <row r="44" s="2" customFormat="1" ht="13.5" spans="1:11">
      <c r="A44" s="70" t="s">
        <v>94</v>
      </c>
      <c r="B44" s="71"/>
      <c r="C44" s="71"/>
      <c r="D44" s="71"/>
      <c r="E44" s="71"/>
      <c r="F44" s="71"/>
      <c r="G44" s="72"/>
      <c r="H44" s="73">
        <v>6</v>
      </c>
      <c r="I44" s="113" t="s">
        <v>95</v>
      </c>
      <c r="J44" s="114">
        <f>J43*6%</f>
        <v>1868.9676</v>
      </c>
      <c r="K44" s="115"/>
    </row>
    <row r="45" s="2" customFormat="1" ht="13.5" spans="1:11">
      <c r="A45" s="74" t="s">
        <v>96</v>
      </c>
      <c r="B45" s="75"/>
      <c r="C45" s="75"/>
      <c r="D45" s="75"/>
      <c r="E45" s="75"/>
      <c r="F45" s="75"/>
      <c r="G45" s="75"/>
      <c r="H45" s="75"/>
      <c r="I45" s="116"/>
      <c r="J45" s="117">
        <f>(J43+J44)*6%</f>
        <v>1981.105656</v>
      </c>
      <c r="K45" s="118"/>
    </row>
    <row r="46" s="2" customFormat="1" ht="14.25" spans="1:11">
      <c r="A46" s="76" t="s">
        <v>97</v>
      </c>
      <c r="B46" s="77"/>
      <c r="C46" s="77"/>
      <c r="D46" s="77"/>
      <c r="E46" s="77"/>
      <c r="F46" s="77"/>
      <c r="G46" s="77"/>
      <c r="H46" s="77"/>
      <c r="I46" s="119"/>
      <c r="J46" s="120">
        <f>SUM(J43:J45)</f>
        <v>34999.533256</v>
      </c>
      <c r="K46" s="121"/>
    </row>
  </sheetData>
  <mergeCells count="82"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K5"/>
    <mergeCell ref="A6:B6"/>
    <mergeCell ref="D6:E6"/>
    <mergeCell ref="F6:G6"/>
    <mergeCell ref="H6:I6"/>
    <mergeCell ref="D7:E7"/>
    <mergeCell ref="F7:G7"/>
    <mergeCell ref="A8:I8"/>
    <mergeCell ref="A9:B9"/>
    <mergeCell ref="D9:E9"/>
    <mergeCell ref="F9:G9"/>
    <mergeCell ref="H9:I9"/>
    <mergeCell ref="H10:I10"/>
    <mergeCell ref="H11:I11"/>
    <mergeCell ref="A12:I12"/>
    <mergeCell ref="A13:B13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A17:I17"/>
    <mergeCell ref="A18:B18"/>
    <mergeCell ref="D18:E18"/>
    <mergeCell ref="F18:G18"/>
    <mergeCell ref="H18:I18"/>
    <mergeCell ref="D19:E19"/>
    <mergeCell ref="F19:G19"/>
    <mergeCell ref="D20:E20"/>
    <mergeCell ref="F20:G20"/>
    <mergeCell ref="A21:I21"/>
    <mergeCell ref="A22:B22"/>
    <mergeCell ref="D22:E22"/>
    <mergeCell ref="F22:G22"/>
    <mergeCell ref="H22:I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A30:I30"/>
    <mergeCell ref="A31:B31"/>
    <mergeCell ref="D31:E31"/>
    <mergeCell ref="F31:G31"/>
    <mergeCell ref="H31:I31"/>
    <mergeCell ref="A42:I42"/>
    <mergeCell ref="A43:I43"/>
    <mergeCell ref="A44:G44"/>
    <mergeCell ref="A45:I45"/>
    <mergeCell ref="A46:I46"/>
    <mergeCell ref="A10:A11"/>
    <mergeCell ref="A14:A16"/>
    <mergeCell ref="A19:A20"/>
    <mergeCell ref="A23:A25"/>
    <mergeCell ref="A26:A29"/>
    <mergeCell ref="A32:A41"/>
    <mergeCell ref="K23:K25"/>
  </mergeCells>
  <dataValidations count="4">
    <dataValidation type="list" allowBlank="1" showInputMessage="1" showErrorMessage="1" sqref="C10:C11">
      <formula1>"高级大床,高级双床,豪华大床,豪华双床,行政大床,行政双床,小套房,加床,加餐,WIFI,单人房差,其他"</formula1>
    </dataValidation>
    <dataValidation type="list" allowBlank="1" showInputMessage="1" showErrorMessage="1" sqref="C14:C16">
      <formula1>"酒店早餐,自助午餐,围桌午餐,自助晚餐,围桌晚餐,鸡尾酒会,酒水,特色餐,其他"</formula1>
    </dataValidation>
    <dataValidation type="list" allowBlank="1" showInputMessage="1" showErrorMessage="1" sqref="C19:C20">
      <formula1>"工作人员,餐费,住宿,交通,通信费,导游超时费,其他,物料"</formula1>
    </dataValidation>
    <dataValidation type="list" allowBlank="1" showInputMessage="1" showErrorMessage="1" sqref="C23:C29">
      <formula1>"工作人员,餐费,住宿,交通,通信费,导游超时费,其他"</formula1>
    </dataValidation>
  </dataValidations>
  <hyperlinks>
    <hyperlink ref="D4" r:id="rId1" display="zhangzhaojie@cct.cn" tooltip="mailto:zhangzhaojie@cct.cn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瑞麟湾温泉酒店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fhx823</dc:creator>
  <cp:lastModifiedBy>岚岚</cp:lastModifiedBy>
  <dcterms:created xsi:type="dcterms:W3CDTF">2023-08-15T04:51:00Z</dcterms:created>
  <dcterms:modified xsi:type="dcterms:W3CDTF">2025-02-18T03:19:53Z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1E4EFF3687AD4C7D9E60508E5F742FC5_12</vt:lpwstr>
  </property>
  <property fmtid="{D5CDD505-2E9C-101B-9397-08002B2CF9AE}" pid="3" name="KSOProductBuildVer">
    <vt:lpwstr>2052-12.1.0.19302</vt:lpwstr>
  </property>
</Properties>
</file>