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200" windowHeight="7680" activeTab="3"/>
  </bookViews>
  <sheets>
    <sheet name="Quotation" sheetId="6" r:id="rId1"/>
    <sheet name=" 新经销商售后质量研讨会3.13" sheetId="14" r:id="rId2"/>
    <sheet name="客户体验促进会研讨会3.20" sheetId="15" r:id="rId3"/>
    <sheet name="流程明检项目会议 3.25" sheetId="16" r:id="rId4"/>
  </sheets>
  <definedNames>
    <definedName name="_xlnm._FilterDatabase" localSheetId="0" hidden="1">Quotation!$A$19:$J$34</definedName>
  </definedNames>
  <calcPr calcId="144525"/>
</workbook>
</file>

<file path=xl/calcChain.xml><?xml version="1.0" encoding="utf-8"?>
<calcChain xmlns="http://schemas.openxmlformats.org/spreadsheetml/2006/main">
  <c r="G24" i="16" l="1"/>
  <c r="G25" i="16" s="1"/>
  <c r="E11" i="16" s="1"/>
  <c r="G18" i="16"/>
  <c r="G17" i="16"/>
  <c r="G19" i="16" l="1"/>
  <c r="G32" i="15"/>
  <c r="G33" i="15" s="1"/>
  <c r="E13" i="15" s="1"/>
  <c r="G28" i="15"/>
  <c r="G24" i="15"/>
  <c r="G25" i="15" s="1"/>
  <c r="E11" i="15" s="1"/>
  <c r="G19" i="15"/>
  <c r="G20" i="15" s="1"/>
  <c r="E10" i="16" l="1"/>
  <c r="D28" i="16"/>
  <c r="G28" i="16" s="1"/>
  <c r="G29" i="16" s="1"/>
  <c r="E12" i="16" s="1"/>
  <c r="G29" i="15"/>
  <c r="E12" i="15" s="1"/>
  <c r="E10" i="15"/>
  <c r="G23" i="14"/>
  <c r="D32" i="16" l="1"/>
  <c r="G32" i="16" s="1"/>
  <c r="G33" i="16" s="1"/>
  <c r="E13" i="16" s="1"/>
  <c r="E14" i="16" s="1"/>
  <c r="D36" i="15"/>
  <c r="G36" i="15" s="1"/>
  <c r="G37" i="15" s="1"/>
  <c r="E14" i="15" s="1"/>
  <c r="G22" i="14"/>
  <c r="G17" i="14"/>
  <c r="G18" i="14" s="1"/>
  <c r="D40" i="15" l="1"/>
  <c r="G40" i="15" s="1"/>
  <c r="G41" i="15" s="1"/>
  <c r="E15" i="15" s="1"/>
  <c r="E16" i="15" s="1"/>
  <c r="D26" i="14"/>
  <c r="E11" i="14"/>
  <c r="E10" i="14"/>
  <c r="G26" i="14" l="1"/>
  <c r="G27" i="14" s="1"/>
  <c r="E12" i="14" s="1"/>
  <c r="D30" i="14" l="1"/>
  <c r="G30" i="14" s="1"/>
  <c r="G31" i="14" s="1"/>
  <c r="E13" i="14" s="1"/>
  <c r="E14" i="14" s="1"/>
  <c r="G37" i="6" l="1"/>
  <c r="G38" i="6"/>
  <c r="G39" i="6"/>
  <c r="G43" i="6"/>
  <c r="G33" i="6" l="1"/>
  <c r="G30" i="6" l="1"/>
  <c r="G32" i="6"/>
  <c r="G31" i="6" l="1"/>
  <c r="G22" i="6" l="1"/>
  <c r="G47" i="6"/>
  <c r="G44" i="6" l="1"/>
  <c r="G20" i="6" l="1"/>
  <c r="G21" i="6"/>
  <c r="G23" i="6"/>
  <c r="G24" i="6"/>
  <c r="G25" i="6"/>
  <c r="G26" i="6"/>
  <c r="G27" i="6"/>
  <c r="G28" i="6"/>
  <c r="G29" i="6"/>
  <c r="G34" i="6" l="1"/>
  <c r="G48" i="6"/>
  <c r="G49" i="6"/>
  <c r="E10" i="6" l="1"/>
  <c r="E12" i="6"/>
  <c r="G40" i="6" l="1"/>
  <c r="E11" i="6" l="1"/>
  <c r="G58" i="6"/>
  <c r="G59" i="6" s="1"/>
  <c r="G53" i="6"/>
  <c r="G54" i="6"/>
  <c r="G52" i="6"/>
  <c r="G51" i="6"/>
  <c r="G50" i="6"/>
  <c r="G55" i="6" l="1"/>
  <c r="D62" i="6" s="1"/>
  <c r="G62" i="6" s="1"/>
  <c r="E14" i="6"/>
  <c r="E13" i="6" l="1"/>
  <c r="G63" i="6"/>
  <c r="E15" i="6" s="1"/>
  <c r="D66" i="6" l="1"/>
  <c r="G66" i="6" s="1"/>
  <c r="G67" i="6" s="1"/>
  <c r="E16" i="6" s="1"/>
  <c r="E17" i="6" s="1"/>
</calcChain>
</file>

<file path=xl/sharedStrings.xml><?xml version="1.0" encoding="utf-8"?>
<sst xmlns="http://schemas.openxmlformats.org/spreadsheetml/2006/main" count="374" uniqueCount="90">
  <si>
    <t>Item
项目</t>
  </si>
  <si>
    <t>Budget(RMB)
预算（人民币）</t>
  </si>
  <si>
    <t>Remark
备注</t>
  </si>
  <si>
    <t>Description
描述</t>
  </si>
  <si>
    <t>A</t>
  </si>
  <si>
    <t>Meeting Package
会议包价</t>
  </si>
  <si>
    <t>B</t>
  </si>
  <si>
    <t>C</t>
  </si>
  <si>
    <t>D</t>
  </si>
  <si>
    <t>E</t>
  </si>
  <si>
    <t>Set Up
搭建</t>
  </si>
  <si>
    <t>F</t>
  </si>
  <si>
    <t>GRAND- Total共计(Business Tax included)</t>
  </si>
  <si>
    <t>DETAILS</t>
  </si>
  <si>
    <t>Unit Price (RMB)
单价（人民币）</t>
  </si>
  <si>
    <t>No. of days
天数</t>
  </si>
  <si>
    <t>QTY
人数</t>
  </si>
  <si>
    <t>Total Price (RMB)
总价（人民币）</t>
  </si>
  <si>
    <t>No. of item
次数</t>
  </si>
  <si>
    <t>QTY
数量</t>
  </si>
  <si>
    <t>Dinner Fee
晚餐</t>
  </si>
  <si>
    <t>Transportation
交通</t>
  </si>
  <si>
    <t>Service Charge 
服务费</t>
  </si>
  <si>
    <t>Vat
增值税税金</t>
  </si>
  <si>
    <t xml:space="preserve">Quotation Date:    </t>
  </si>
  <si>
    <t>Shuttle Bus 大巴车</t>
  </si>
  <si>
    <t>Service Charge 服务费
(Manpower, Participant invitation, Registration tracking, Coordination, On-site Supporting,Flight, Traffic, Meal, Accommodation, etc.)</t>
  </si>
  <si>
    <t>A.  Meeting Package
会议包价</t>
  </si>
  <si>
    <t>北京</t>
  </si>
  <si>
    <t>成都</t>
  </si>
  <si>
    <t>广州</t>
  </si>
  <si>
    <t>杭州</t>
  </si>
  <si>
    <t>上海</t>
  </si>
  <si>
    <t xml:space="preserve"> </t>
    <phoneticPr fontId="16" type="noConversion"/>
  </si>
  <si>
    <t>Domestic air ticket-国内机票各地至北京往返</t>
  </si>
  <si>
    <t>B. Transportation
交通</t>
  </si>
  <si>
    <t>C. Accommodation 
住宿</t>
  </si>
  <si>
    <t>C. Accommodation 住宿</t>
  </si>
  <si>
    <t>D. Dinner Fee
晚餐</t>
  </si>
  <si>
    <t>B. Transportation 交通</t>
  </si>
  <si>
    <t>A. Meeting Package 会议包价</t>
  </si>
  <si>
    <t>D. Dinner Fee 晚餐</t>
  </si>
  <si>
    <t>E.Set Up  酒店搭建</t>
  </si>
  <si>
    <t>E.Set Up 
酒店搭建</t>
  </si>
  <si>
    <t>F . Service Charge
服务费</t>
  </si>
  <si>
    <t>F. Service Charge 服务费</t>
  </si>
  <si>
    <t>Airport Pick up &amp; Drop off 接送机</t>
  </si>
  <si>
    <t>Accommodation 
住宿</t>
  </si>
  <si>
    <t>G. Vat
增值税税金</t>
  </si>
  <si>
    <t>G.  Vat
增值税税金</t>
  </si>
  <si>
    <t>G</t>
  </si>
  <si>
    <t>Both in EN &amp; CN</t>
  </si>
  <si>
    <t>Project Date:         Apr. 2019</t>
  </si>
  <si>
    <t>Project Name:     2019 Aftersales Customer Centricity Improvement Project</t>
  </si>
  <si>
    <t>Venue(Plan)
计划地点</t>
  </si>
  <si>
    <t xml:space="preserve">Customer Centricity  Workshop  Apr  
客户导向研讨会  4月 </t>
  </si>
  <si>
    <t>Customer Centricity Workshop Aug 
客户导向研讨会  8月</t>
  </si>
  <si>
    <t xml:space="preserve">CSI &amp; Process Cross Regional workshop  May 
客户满意度和流程质量跨区研讨会 5月 </t>
  </si>
  <si>
    <t xml:space="preserve">CSI &amp; Process Cross Regional workshop  Jun
客户满意度和流程质量跨区研讨会 6月   </t>
  </si>
  <si>
    <t xml:space="preserve">CSI &amp; Process Cross Regional workshop  Jul 
客户满意度和流程质量跨区研讨会 7月 </t>
  </si>
  <si>
    <t xml:space="preserve">CSI &amp; Process Cross Regional workshop  Aug
客户满意度和流程质量跨区研讨会 8月 </t>
  </si>
  <si>
    <t xml:space="preserve">CSI &amp; Process Cross Regional workshop Sep
客户满意度和流程质量跨区研讨会 9月 </t>
  </si>
  <si>
    <t>New Dealer Orientation Jul 
新经销商售后质量研讨会 7月</t>
  </si>
  <si>
    <t>APA Project Meeting Mar
流程明检项目会议 3月</t>
  </si>
  <si>
    <t>APA Project Meeting Sep
流程明检项目会议 9月</t>
  </si>
  <si>
    <r>
      <t xml:space="preserve">Workshop in dealership 2 days,5000RMB  per day will be paid for dealership (Meeting room , tea break, lunch etc.), </t>
    </r>
    <r>
      <rPr>
        <sz val="10"/>
        <color rgb="FFFF0000"/>
        <rFont val="BMW Group Condensed"/>
        <family val="2"/>
      </rPr>
      <t>it is fixed</t>
    </r>
  </si>
  <si>
    <t>Accommodation 住宿</t>
  </si>
  <si>
    <t>Customer Centricity BP Workshop Nov 客户导向"经销商好事例"研讨会  11月</t>
  </si>
  <si>
    <r>
      <t>Workshop in dealership 2 days,5000RMB  per day will be paid for dealership (Meeting room , tea break, lunch etc.),</t>
    </r>
    <r>
      <rPr>
        <sz val="10"/>
        <color rgb="FFFF0000"/>
        <rFont val="BMW Group Condensed"/>
        <family val="2"/>
      </rPr>
      <t xml:space="preserve"> it is fixed</t>
    </r>
  </si>
  <si>
    <t>Venue Simple Set-up 场地搭建
(e.g. Flowers,PB/CB, Color papers, Markers etc.)</t>
  </si>
  <si>
    <t>Customer Board BP Workshop Nov  北京 35 dealers
,above 3rd item</t>
  </si>
  <si>
    <t>Remark:  Please vendor don't revise this template include all remarks or description, and need to evaluate Meeting package or Accommodation based on Sheet3(Hotel list)
请竞标的供应商不要对此模板进行任何的修改，包括所有备注,公式及描述，只需添加报价即可，同时，请根据表3（Hotel list）的酒店名单列表进行报价。</t>
  </si>
  <si>
    <t>Agency Name:        Comfort International M.I.C.E.Service CO.,LTD</t>
    <phoneticPr fontId="13" type="noConversion"/>
  </si>
  <si>
    <t>Agency Address:   Rm.1510,Ruichen Int'l Center,No.13 Nongzhanguan South Rd.,Chaoyang District,Beijing.</t>
    <phoneticPr fontId="13" type="noConversion"/>
  </si>
  <si>
    <t>Contact Info.:         Ren Hongdi 18811511552 renhongdi@cct.cn</t>
    <phoneticPr fontId="13" type="noConversion"/>
  </si>
  <si>
    <r>
      <rPr>
        <sz val="10"/>
        <color indexed="8"/>
        <rFont val="宋体"/>
        <family val="3"/>
        <charset val="134"/>
      </rPr>
      <t>酒店：成都希尔顿酒店，会议室：白羊厅</t>
    </r>
    <r>
      <rPr>
        <sz val="10"/>
        <color indexed="8"/>
        <rFont val="BMW Group Condensed"/>
        <family val="2"/>
      </rPr>
      <t>1+2</t>
    </r>
    <r>
      <rPr>
        <sz val="10"/>
        <color indexed="8"/>
        <rFont val="宋体"/>
        <family val="3"/>
        <charset val="134"/>
      </rPr>
      <t>，面积：</t>
    </r>
    <r>
      <rPr>
        <sz val="10"/>
        <color indexed="8"/>
        <rFont val="BMW Group Condensed"/>
        <family val="2"/>
      </rPr>
      <t>100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</si>
  <si>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</si>
  <si>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</si>
  <si>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</si>
  <si>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</si>
  <si>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In-house workshop 3 days
</t>
    </r>
    <r>
      <rPr>
        <sz val="10"/>
        <color indexed="8"/>
        <rFont val="宋体"/>
        <family val="3"/>
        <charset val="134"/>
      </rPr>
      <t>酒店：上海锦江汤臣洲际大酒店，会议室：洲际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</si>
  <si>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t>酒店：广州W酒店，会议室：studio2+3，面积90平，层高：4.3米</t>
    <phoneticPr fontId="13" type="noConversion"/>
  </si>
  <si>
    <r>
      <rPr>
        <sz val="10"/>
        <color indexed="8"/>
        <rFont val="宋体"/>
        <family val="3"/>
        <charset val="134"/>
      </rPr>
      <t>酒店：杭州绿城尊蓝钱江豪华精选酒店，会议室：洲际</t>
    </r>
    <r>
      <rPr>
        <sz val="10"/>
        <color indexed="8"/>
        <rFont val="BMW Group Condensed"/>
        <family val="2"/>
      </rPr>
      <t>3</t>
    </r>
    <r>
      <rPr>
        <sz val="10"/>
        <color indexed="8"/>
        <rFont val="宋体"/>
        <family val="3"/>
        <charset val="134"/>
      </rPr>
      <t>号厅，面积：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4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</si>
  <si>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</si>
  <si>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Dealer Best Practice workshop(35 dealers+15 region&amp;internal)
</t>
    </r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A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150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</si>
  <si>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Customer Board BP Workshop Nov  </t>
    </r>
    <r>
      <rPr>
        <sz val="10"/>
        <color indexed="8"/>
        <rFont val="宋体"/>
        <family val="3"/>
        <charset val="134"/>
      </rPr>
      <t>北京</t>
    </r>
    <r>
      <rPr>
        <sz val="10"/>
        <color indexed="8"/>
        <rFont val="BMW Group Condensed"/>
        <family val="2"/>
      </rPr>
      <t xml:space="preserve"> 35 dealers
,above 3rd item </t>
    </r>
    <r>
      <rPr>
        <sz val="10"/>
        <color indexed="8"/>
        <rFont val="宋体"/>
        <family val="3"/>
        <charset val="134"/>
      </rPr>
      <t>北京希尔顿酒店，大床房（含早）</t>
    </r>
    <phoneticPr fontId="13" type="noConversion"/>
  </si>
  <si>
    <t>2019.01.31</t>
    <phoneticPr fontId="13" type="noConversion"/>
  </si>
  <si>
    <r>
      <t xml:space="preserve">New Dealer Orientation Apr
</t>
    </r>
    <r>
      <rPr>
        <sz val="10"/>
        <color indexed="8"/>
        <rFont val="宋体"/>
        <family val="3"/>
        <charset val="134"/>
      </rPr>
      <t>新经销商售后质量研讨会</t>
    </r>
    <r>
      <rPr>
        <sz val="10"/>
        <color indexed="8"/>
        <rFont val="BMW Group Condensed"/>
        <family val="2"/>
      </rPr>
      <t xml:space="preserve"> 4</t>
    </r>
    <r>
      <rPr>
        <sz val="10"/>
        <color indexed="8"/>
        <rFont val="宋体"/>
        <family val="3"/>
        <charset val="134"/>
      </rPr>
      <t>月</t>
    </r>
    <phoneticPr fontId="13" type="noConversion"/>
  </si>
  <si>
    <r>
      <rPr>
        <sz val="10"/>
        <color indexed="8"/>
        <rFont val="宋体"/>
        <family val="3"/>
        <charset val="134"/>
      </rPr>
      <t>酒店：北京希尔顿酒店，会议室：里程宫</t>
    </r>
    <r>
      <rPr>
        <sz val="10"/>
        <color indexed="8"/>
        <rFont val="BMW Group Condensed"/>
        <family val="2"/>
      </rPr>
      <t>B</t>
    </r>
    <r>
      <rPr>
        <sz val="10"/>
        <color indexed="8"/>
        <rFont val="宋体"/>
        <family val="3"/>
        <charset val="134"/>
      </rPr>
      <t>厅，面积：</t>
    </r>
    <r>
      <rPr>
        <sz val="10"/>
        <color indexed="8"/>
        <rFont val="BMW Group Condensed"/>
        <family val="2"/>
      </rPr>
      <t>270</t>
    </r>
    <r>
      <rPr>
        <sz val="10"/>
        <color indexed="8"/>
        <rFont val="宋体"/>
        <family val="3"/>
        <charset val="134"/>
      </rPr>
      <t>平，层高：</t>
    </r>
    <r>
      <rPr>
        <sz val="10"/>
        <color indexed="8"/>
        <rFont val="BMW Group Condensed"/>
        <family val="2"/>
      </rPr>
      <t>3.1</t>
    </r>
    <r>
      <rPr>
        <sz val="10"/>
        <color indexed="8"/>
        <rFont val="宋体"/>
        <family val="3"/>
        <charset val="134"/>
      </rPr>
      <t>米</t>
    </r>
    <phoneticPr fontId="13" type="noConversion"/>
  </si>
  <si>
    <r>
      <t xml:space="preserve">APA Project Meeting Mar
</t>
    </r>
    <r>
      <rPr>
        <sz val="10"/>
        <color indexed="8"/>
        <rFont val="宋体"/>
        <family val="3"/>
        <charset val="134"/>
      </rPr>
      <t>流程明检项目会议</t>
    </r>
    <r>
      <rPr>
        <sz val="10"/>
        <color indexed="8"/>
        <rFont val="BMW Group Condensed"/>
        <family val="2"/>
      </rPr>
      <t xml:space="preserve"> 3</t>
    </r>
    <r>
      <rPr>
        <sz val="10"/>
        <color indexed="8"/>
        <rFont val="宋体"/>
        <family val="3"/>
        <charset val="134"/>
      </rPr>
      <t>月</t>
    </r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</si>
</sst>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_);[Red]\(0\)"/>
    <numFmt numFmtId="177" formatCode="0.00_);[Red]\(0.00\)"/>
    <numFmt numFmtId="178" formatCode="&quot;￥&quot;#,##0.00_);[Red]\(&quot;￥&quot;#,##0.00\)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family val="2"/>
      <scheme val="minor"/>
    </font>
    <font>
      <sz val="11"/>
      <color indexed="8"/>
      <name val="宋体"/>
      <family val="3"/>
      <charset val="134"/>
    </font>
    <font>
      <sz val="11"/>
      <color indexed="8"/>
      <name val="BMW Group Condensed"/>
      <family val="2"/>
    </font>
    <font>
      <sz val="11"/>
      <name val="BMW Group Condensed"/>
      <family val="2"/>
    </font>
    <font>
      <sz val="9"/>
      <name val="BMW Group Condensed"/>
      <family val="2"/>
    </font>
    <font>
      <sz val="11"/>
      <color indexed="8"/>
      <name val="宋体"/>
      <family val="3"/>
      <charset val="134"/>
    </font>
    <font>
      <b/>
      <sz val="15"/>
      <color indexed="8"/>
      <name val="BMW Group Condensed"/>
      <family val="2"/>
    </font>
    <font>
      <b/>
      <sz val="10"/>
      <color indexed="8"/>
      <name val="BMW Group Condensed"/>
      <family val="2"/>
    </font>
    <font>
      <sz val="10"/>
      <color indexed="8"/>
      <name val="BMW Group Condensed"/>
      <family val="2"/>
    </font>
    <font>
      <sz val="16"/>
      <color indexed="8"/>
      <name val="BMW Group Condensed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9"/>
      <name val="BMW Group Condensed"/>
      <family val="2"/>
    </font>
    <font>
      <sz val="10"/>
      <name val="BMW Group Condensed"/>
      <family val="2"/>
    </font>
    <font>
      <b/>
      <sz val="15"/>
      <color theme="3"/>
      <name val="宋体"/>
      <family val="2"/>
      <scheme val="minor"/>
    </font>
    <font>
      <b/>
      <sz val="11"/>
      <color indexed="8"/>
      <name val="BMW Group Condensed"/>
      <family val="2"/>
    </font>
    <font>
      <sz val="10"/>
      <color rgb="FFFF0000"/>
      <name val="BMW Group Condensed"/>
      <family val="2"/>
    </font>
    <font>
      <sz val="11"/>
      <color rgb="FFFF0000"/>
      <name val="BMW Group Condensed"/>
      <family val="2"/>
    </font>
    <font>
      <sz val="10"/>
      <color theme="1"/>
      <name val="BMW Group Condensed"/>
      <family val="2"/>
    </font>
    <font>
      <sz val="10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/>
        <bgColor indexed="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1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</cellStyleXfs>
  <cellXfs count="114">
    <xf numFmtId="0" fontId="0" fillId="0" borderId="0" xfId="0"/>
    <xf numFmtId="0" fontId="5" fillId="0" borderId="3" xfId="0" applyFont="1" applyBorder="1" applyAlignment="1" applyProtection="1">
      <alignment horizontal="center" vertical="center" wrapText="1"/>
    </xf>
    <xf numFmtId="0" fontId="3" fillId="0" borderId="0" xfId="0" applyFont="1" applyAlignment="1">
      <alignment vertical="center"/>
    </xf>
    <xf numFmtId="0" fontId="4" fillId="2" borderId="8" xfId="0" applyFont="1" applyFill="1" applyBorder="1" applyAlignment="1">
      <alignment horizontal="left" vertical="center"/>
    </xf>
    <xf numFmtId="177" fontId="4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0" borderId="11" xfId="3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2" borderId="11" xfId="3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40" fontId="8" fillId="0" borderId="1" xfId="4" applyNumberFormat="1" applyFont="1" applyBorder="1" applyAlignment="1">
      <alignment vertical="center" wrapText="1"/>
    </xf>
    <xf numFmtId="0" fontId="9" fillId="0" borderId="1" xfId="2" applyFont="1" applyBorder="1" applyAlignment="1">
      <alignment vertical="center" wrapText="1"/>
    </xf>
    <xf numFmtId="40" fontId="8" fillId="3" borderId="1" xfId="1" applyNumberFormat="1" applyFont="1" applyFill="1" applyBorder="1" applyAlignment="1">
      <alignment vertical="center" wrapText="1"/>
    </xf>
    <xf numFmtId="178" fontId="8" fillId="3" borderId="1" xfId="1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40" fontId="9" fillId="5" borderId="1" xfId="4" applyNumberFormat="1" applyFont="1" applyFill="1" applyBorder="1" applyAlignment="1">
      <alignment vertical="center" wrapText="1"/>
    </xf>
    <xf numFmtId="0" fontId="9" fillId="5" borderId="1" xfId="1" applyFont="1" applyFill="1" applyBorder="1" applyAlignment="1">
      <alignment horizontal="center" vertical="center" wrapText="1"/>
    </xf>
    <xf numFmtId="40" fontId="9" fillId="5" borderId="1" xfId="1" applyNumberFormat="1" applyFont="1" applyFill="1" applyBorder="1" applyAlignment="1">
      <alignment horizontal="right" vertical="center" wrapText="1"/>
    </xf>
    <xf numFmtId="0" fontId="9" fillId="5" borderId="1" xfId="2" applyFont="1" applyFill="1" applyBorder="1" applyAlignment="1">
      <alignment vertical="center" wrapText="1"/>
    </xf>
    <xf numFmtId="40" fontId="8" fillId="3" borderId="1" xfId="1" applyNumberFormat="1" applyFont="1" applyFill="1" applyBorder="1" applyAlignment="1">
      <alignment horizontal="righ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0" fontId="9" fillId="0" borderId="1" xfId="1" applyNumberFormat="1" applyFont="1" applyFill="1" applyBorder="1" applyAlignment="1">
      <alignment horizontal="right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40" fontId="14" fillId="8" borderId="1" xfId="1" applyNumberFormat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vertical="center" wrapText="1"/>
    </xf>
    <xf numFmtId="40" fontId="9" fillId="0" borderId="1" xfId="4" applyNumberFormat="1" applyFont="1" applyFill="1" applyBorder="1" applyAlignment="1">
      <alignment vertical="center" wrapText="1"/>
    </xf>
    <xf numFmtId="40" fontId="9" fillId="2" borderId="1" xfId="1" applyNumberFormat="1" applyFont="1" applyFill="1" applyBorder="1" applyAlignment="1">
      <alignment horizontal="center" vertical="center" wrapText="1"/>
    </xf>
    <xf numFmtId="40" fontId="8" fillId="7" borderId="1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8" fillId="0" borderId="15" xfId="2" applyFont="1" applyFill="1" applyBorder="1" applyAlignment="1">
      <alignment vertical="center" wrapText="1"/>
    </xf>
    <xf numFmtId="0" fontId="8" fillId="0" borderId="15" xfId="2" applyFont="1" applyFill="1" applyBorder="1" applyAlignment="1">
      <alignment vertical="center"/>
    </xf>
    <xf numFmtId="40" fontId="8" fillId="0" borderId="15" xfId="1" applyNumberFormat="1" applyFont="1" applyFill="1" applyBorder="1" applyAlignment="1">
      <alignment horizontal="right" vertical="center" wrapText="1"/>
    </xf>
    <xf numFmtId="176" fontId="9" fillId="2" borderId="15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8" borderId="1" xfId="1" applyFont="1" applyFill="1" applyBorder="1" applyAlignment="1">
      <alignment horizontal="center" vertical="center" wrapText="1"/>
    </xf>
    <xf numFmtId="0" fontId="14" fillId="8" borderId="1" xfId="1" applyFont="1" applyFill="1" applyBorder="1" applyAlignment="1">
      <alignment horizontal="center" vertical="center" wrapText="1"/>
    </xf>
    <xf numFmtId="14" fontId="15" fillId="0" borderId="14" xfId="1" applyNumberFormat="1" applyFont="1" applyFill="1" applyBorder="1" applyAlignment="1">
      <alignment vertical="center" wrapText="1"/>
    </xf>
    <xf numFmtId="14" fontId="15" fillId="0" borderId="1" xfId="1" applyNumberFormat="1" applyFont="1" applyFill="1" applyBorder="1" applyAlignment="1">
      <alignment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vertical="center" wrapText="1"/>
    </xf>
    <xf numFmtId="0" fontId="21" fillId="0" borderId="1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177" fontId="4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40" fontId="9" fillId="2" borderId="14" xfId="4" applyNumberFormat="1" applyFont="1" applyFill="1" applyBorder="1" applyAlignment="1">
      <alignment horizontal="right" vertical="center" wrapText="1"/>
    </xf>
    <xf numFmtId="40" fontId="9" fillId="2" borderId="4" xfId="4" applyNumberFormat="1" applyFont="1" applyFill="1" applyBorder="1" applyAlignment="1">
      <alignment horizontal="right" vertical="center" wrapText="1"/>
    </xf>
    <xf numFmtId="0" fontId="8" fillId="0" borderId="14" xfId="2" applyFont="1" applyBorder="1" applyAlignment="1">
      <alignment horizontal="left" vertical="center" wrapText="1"/>
    </xf>
    <xf numFmtId="0" fontId="8" fillId="0" borderId="15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7" fillId="2" borderId="2" xfId="2" applyFont="1" applyFill="1" applyBorder="1" applyAlignment="1">
      <alignment horizontal="left" vertical="center"/>
    </xf>
    <xf numFmtId="0" fontId="7" fillId="2" borderId="5" xfId="2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/>
    </xf>
    <xf numFmtId="40" fontId="9" fillId="2" borderId="1" xfId="4" applyNumberFormat="1" applyFont="1" applyFill="1" applyBorder="1" applyAlignment="1">
      <alignment horizontal="right" vertical="center" wrapText="1"/>
    </xf>
    <xf numFmtId="0" fontId="8" fillId="4" borderId="1" xfId="2" applyFont="1" applyFill="1" applyBorder="1" applyAlignment="1">
      <alignment vertical="center" wrapText="1"/>
    </xf>
    <xf numFmtId="0" fontId="8" fillId="4" borderId="1" xfId="2" applyFont="1" applyFill="1" applyBorder="1" applyAlignment="1">
      <alignment vertical="center"/>
    </xf>
    <xf numFmtId="0" fontId="8" fillId="0" borderId="14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14" fillId="8" borderId="14" xfId="1" applyFont="1" applyFill="1" applyBorder="1" applyAlignment="1">
      <alignment horizontal="center" vertical="center" wrapText="1"/>
    </xf>
    <xf numFmtId="0" fontId="14" fillId="8" borderId="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left" vertical="center" wrapText="1"/>
    </xf>
    <xf numFmtId="0" fontId="19" fillId="2" borderId="17" xfId="3" applyFont="1" applyFill="1" applyBorder="1" applyAlignment="1">
      <alignment horizontal="left" vertical="center" wrapText="1"/>
    </xf>
    <xf numFmtId="0" fontId="19" fillId="2" borderId="18" xfId="3" applyFont="1" applyFill="1" applyBorder="1" applyAlignment="1">
      <alignment horizontal="left" vertical="center" wrapText="1"/>
    </xf>
    <xf numFmtId="0" fontId="9" fillId="2" borderId="1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15" fillId="5" borderId="14" xfId="1" applyFont="1" applyFill="1" applyBorder="1" applyAlignment="1">
      <alignment horizontal="left" vertical="center" wrapText="1"/>
    </xf>
    <xf numFmtId="0" fontId="15" fillId="5" borderId="4" xfId="1" applyFont="1" applyFill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8" fillId="4" borderId="1" xfId="2" applyFont="1" applyFill="1" applyBorder="1" applyAlignment="1">
      <alignment horizontal="center" vertical="center" wrapText="1"/>
    </xf>
    <xf numFmtId="0" fontId="8" fillId="4" borderId="1" xfId="2" applyFont="1" applyFill="1" applyBorder="1" applyAlignment="1">
      <alignment horizontal="center" vertical="center"/>
    </xf>
    <xf numFmtId="40" fontId="8" fillId="3" borderId="1" xfId="5" applyNumberFormat="1" applyFont="1" applyFill="1" applyBorder="1" applyAlignment="1">
      <alignment horizontal="right" vertical="center" wrapText="1"/>
    </xf>
    <xf numFmtId="0" fontId="9" fillId="5" borderId="19" xfId="1" applyFont="1" applyFill="1" applyBorder="1" applyAlignment="1">
      <alignment horizontal="center" vertical="center" wrapText="1"/>
    </xf>
    <xf numFmtId="0" fontId="9" fillId="5" borderId="21" xfId="1" applyFont="1" applyFill="1" applyBorder="1" applyAlignment="1">
      <alignment horizontal="center" vertical="center" wrapText="1"/>
    </xf>
    <xf numFmtId="0" fontId="3" fillId="2" borderId="14" xfId="2" applyFont="1" applyFill="1" applyBorder="1">
      <alignment vertical="center"/>
    </xf>
    <xf numFmtId="0" fontId="3" fillId="0" borderId="15" xfId="0" applyFont="1" applyBorder="1" applyAlignment="1">
      <alignment vertical="center"/>
    </xf>
    <xf numFmtId="0" fontId="8" fillId="6" borderId="1" xfId="2" applyFont="1" applyFill="1" applyBorder="1" applyAlignment="1">
      <alignment vertical="center" wrapText="1"/>
    </xf>
    <xf numFmtId="0" fontId="8" fillId="6" borderId="1" xfId="2" applyFont="1" applyFill="1" applyBorder="1" applyAlignment="1">
      <alignment vertical="center"/>
    </xf>
  </cellXfs>
  <cellStyles count="8">
    <cellStyle name="Normal 2" xfId="6"/>
    <cellStyle name="Normal 2 2" xfId="7"/>
    <cellStyle name="Normal_Sheet1" xfId="1"/>
    <cellStyle name="常规" xfId="0" builtinId="0"/>
    <cellStyle name="常规 14" xfId="2"/>
    <cellStyle name="常规 3 3" xfId="3"/>
    <cellStyle name="常规 9" xfId="4"/>
    <cellStyle name="千位分隔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2476500</xdr:colOff>
      <xdr:row>2</xdr:row>
      <xdr:rowOff>391964</xdr:rowOff>
    </xdr:to>
    <xdr:pic>
      <xdr:nvPicPr>
        <xdr:cNvPr id="4" name="图片 3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6844" y="479175"/>
          <a:ext cx="2309812" cy="710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2057400</xdr:colOff>
      <xdr:row>3</xdr:row>
      <xdr:rowOff>1439</xdr:rowOff>
    </xdr:to>
    <xdr:pic>
      <xdr:nvPicPr>
        <xdr:cNvPr id="3" name="图片 2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3" y="474412"/>
          <a:ext cx="189071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166688</xdr:colOff>
      <xdr:row>1</xdr:row>
      <xdr:rowOff>74362</xdr:rowOff>
    </xdr:from>
    <xdr:to>
      <xdr:col>7</xdr:col>
      <xdr:colOff>685800</xdr:colOff>
      <xdr:row>3</xdr:row>
      <xdr:rowOff>1439</xdr:rowOff>
    </xdr:to>
    <xdr:pic>
      <xdr:nvPicPr>
        <xdr:cNvPr id="3" name="图片 2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9263" y="474412"/>
          <a:ext cx="2309812" cy="708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166687</xdr:colOff>
      <xdr:row>1</xdr:row>
      <xdr:rowOff>74362</xdr:rowOff>
    </xdr:from>
    <xdr:to>
      <xdr:col>7</xdr:col>
      <xdr:colOff>2214562</xdr:colOff>
      <xdr:row>3</xdr:row>
      <xdr:rowOff>1439</xdr:rowOff>
    </xdr:to>
    <xdr:pic>
      <xdr:nvPicPr>
        <xdr:cNvPr id="3" name="图片 2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46406" y="479175"/>
          <a:ext cx="2047875" cy="712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7"/>
  <sheetViews>
    <sheetView showGridLines="0" zoomScale="80" zoomScaleNormal="80" workbookViewId="0">
      <selection sqref="A1:XFD1048576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73" t="s">
        <v>51</v>
      </c>
      <c r="B1" s="74"/>
      <c r="C1" s="74"/>
      <c r="D1" s="74"/>
      <c r="E1" s="74"/>
      <c r="F1" s="74"/>
      <c r="G1" s="74"/>
      <c r="H1" s="75"/>
    </row>
    <row r="2" spans="1:9" ht="30.75" customHeight="1">
      <c r="A2" s="3" t="s">
        <v>53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52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24</v>
      </c>
      <c r="B4" s="62" t="s">
        <v>86</v>
      </c>
      <c r="C4" s="9"/>
      <c r="D4" s="10"/>
      <c r="E4" s="11"/>
      <c r="F4" s="11"/>
      <c r="G4" s="9"/>
      <c r="H4" s="14"/>
    </row>
    <row r="5" spans="1:9" ht="30.75" customHeight="1">
      <c r="A5" s="76" t="s">
        <v>72</v>
      </c>
      <c r="B5" s="77"/>
      <c r="C5" s="77"/>
      <c r="D5" s="77"/>
      <c r="E5" s="77"/>
      <c r="F5" s="77"/>
      <c r="G5" s="38"/>
      <c r="H5" s="15"/>
    </row>
    <row r="6" spans="1:9" ht="30.75" customHeight="1">
      <c r="A6" s="76" t="s">
        <v>73</v>
      </c>
      <c r="B6" s="77"/>
      <c r="C6" s="77"/>
      <c r="D6" s="77"/>
      <c r="E6" s="77"/>
      <c r="F6" s="77"/>
      <c r="G6" s="77"/>
      <c r="H6" s="78"/>
    </row>
    <row r="7" spans="1:9" ht="30.75" customHeight="1">
      <c r="A7" s="76" t="s">
        <v>74</v>
      </c>
      <c r="B7" s="77"/>
      <c r="C7" s="77"/>
      <c r="D7" s="77"/>
      <c r="E7" s="77"/>
      <c r="F7" s="77"/>
      <c r="G7" s="77"/>
      <c r="H7" s="78"/>
    </row>
    <row r="8" spans="1:9" ht="30.75" customHeight="1" thickBot="1">
      <c r="A8" s="96" t="s">
        <v>71</v>
      </c>
      <c r="B8" s="97"/>
      <c r="C8" s="97"/>
      <c r="D8" s="97"/>
      <c r="E8" s="97"/>
      <c r="F8" s="97"/>
      <c r="G8" s="97"/>
      <c r="H8" s="98"/>
    </row>
    <row r="9" spans="1:9" ht="33.75" customHeight="1">
      <c r="A9" s="39"/>
      <c r="B9" s="79" t="s">
        <v>0</v>
      </c>
      <c r="C9" s="79"/>
      <c r="D9" s="79"/>
      <c r="E9" s="79" t="s">
        <v>1</v>
      </c>
      <c r="F9" s="79"/>
      <c r="G9" s="39" t="s">
        <v>2</v>
      </c>
      <c r="H9" s="39" t="s">
        <v>3</v>
      </c>
    </row>
    <row r="10" spans="1:9" ht="31.5" customHeight="1">
      <c r="A10" s="16" t="s">
        <v>4</v>
      </c>
      <c r="B10" s="80" t="s">
        <v>5</v>
      </c>
      <c r="C10" s="80"/>
      <c r="D10" s="81"/>
      <c r="E10" s="82">
        <f>G34</f>
        <v>335300</v>
      </c>
      <c r="F10" s="82"/>
      <c r="G10" s="17"/>
      <c r="H10" s="18"/>
    </row>
    <row r="11" spans="1:9" ht="31.5" customHeight="1">
      <c r="A11" s="16" t="s">
        <v>6</v>
      </c>
      <c r="B11" s="80" t="s">
        <v>21</v>
      </c>
      <c r="C11" s="80"/>
      <c r="D11" s="81"/>
      <c r="E11" s="82">
        <f>G40</f>
        <v>70500</v>
      </c>
      <c r="F11" s="82"/>
      <c r="G11" s="17"/>
      <c r="H11" s="18"/>
    </row>
    <row r="12" spans="1:9" ht="31.5" customHeight="1">
      <c r="A12" s="16" t="s">
        <v>7</v>
      </c>
      <c r="B12" s="69" t="s">
        <v>47</v>
      </c>
      <c r="C12" s="70"/>
      <c r="D12" s="71"/>
      <c r="E12" s="67">
        <f>G44</f>
        <v>56000</v>
      </c>
      <c r="F12" s="68"/>
      <c r="G12" s="17"/>
      <c r="H12" s="18"/>
    </row>
    <row r="13" spans="1:9" ht="31.5" customHeight="1">
      <c r="A13" s="16" t="s">
        <v>8</v>
      </c>
      <c r="B13" s="69" t="s">
        <v>20</v>
      </c>
      <c r="C13" s="70"/>
      <c r="D13" s="71"/>
      <c r="E13" s="82">
        <f>G55</f>
        <v>80000</v>
      </c>
      <c r="F13" s="82"/>
      <c r="G13" s="17"/>
      <c r="H13" s="18"/>
    </row>
    <row r="14" spans="1:9" ht="31.5" customHeight="1">
      <c r="A14" s="16" t="s">
        <v>9</v>
      </c>
      <c r="B14" s="69" t="s">
        <v>10</v>
      </c>
      <c r="C14" s="70"/>
      <c r="D14" s="71"/>
      <c r="E14" s="82">
        <f>G59</f>
        <v>18000</v>
      </c>
      <c r="F14" s="82"/>
      <c r="G14" s="17"/>
      <c r="H14" s="18"/>
    </row>
    <row r="15" spans="1:9" ht="31.5" customHeight="1">
      <c r="A15" s="16" t="s">
        <v>11</v>
      </c>
      <c r="B15" s="80" t="s">
        <v>22</v>
      </c>
      <c r="C15" s="80"/>
      <c r="D15" s="81"/>
      <c r="E15" s="82">
        <f>G63</f>
        <v>61578</v>
      </c>
      <c r="F15" s="82"/>
      <c r="G15" s="17"/>
      <c r="H15" s="18"/>
    </row>
    <row r="16" spans="1:9" ht="31.5" customHeight="1">
      <c r="A16" s="52" t="s">
        <v>50</v>
      </c>
      <c r="B16" s="69" t="s">
        <v>23</v>
      </c>
      <c r="C16" s="70"/>
      <c r="D16" s="71"/>
      <c r="E16" s="67">
        <f>G67</f>
        <v>37282.68</v>
      </c>
      <c r="F16" s="68"/>
      <c r="G16" s="17"/>
      <c r="H16" s="18"/>
    </row>
    <row r="17" spans="1:8" ht="24.95" customHeight="1">
      <c r="A17" s="105" t="s">
        <v>12</v>
      </c>
      <c r="B17" s="106"/>
      <c r="C17" s="106"/>
      <c r="D17" s="106"/>
      <c r="E17" s="107">
        <f>SUM(E10:F16)</f>
        <v>658660.68000000005</v>
      </c>
      <c r="F17" s="107"/>
      <c r="G17" s="19"/>
      <c r="H17" s="20"/>
    </row>
    <row r="18" spans="1:8" ht="21.75" customHeight="1">
      <c r="A18" s="21" t="s">
        <v>13</v>
      </c>
      <c r="B18" s="22"/>
      <c r="C18" s="22"/>
      <c r="D18" s="23"/>
      <c r="E18" s="22"/>
      <c r="F18" s="24"/>
      <c r="G18" s="25"/>
      <c r="H18" s="49"/>
    </row>
    <row r="19" spans="1:8" ht="35.25" customHeight="1">
      <c r="A19" s="39" t="s">
        <v>27</v>
      </c>
      <c r="B19" s="53" t="s">
        <v>0</v>
      </c>
      <c r="C19" s="53" t="s">
        <v>54</v>
      </c>
      <c r="D19" s="40" t="s">
        <v>14</v>
      </c>
      <c r="E19" s="41" t="s">
        <v>15</v>
      </c>
      <c r="F19" s="41" t="s">
        <v>16</v>
      </c>
      <c r="G19" s="40" t="s">
        <v>17</v>
      </c>
      <c r="H19" s="39" t="s">
        <v>3</v>
      </c>
    </row>
    <row r="20" spans="1:8" ht="31.5" customHeight="1">
      <c r="A20" s="1">
        <v>1</v>
      </c>
      <c r="B20" s="26" t="s">
        <v>55</v>
      </c>
      <c r="C20" s="26" t="s">
        <v>28</v>
      </c>
      <c r="D20" s="27">
        <v>470</v>
      </c>
      <c r="E20" s="28">
        <v>1</v>
      </c>
      <c r="F20" s="28">
        <v>50</v>
      </c>
      <c r="G20" s="29">
        <f t="shared" ref="G20:G29" si="0">D20*E20*F20</f>
        <v>23500</v>
      </c>
      <c r="H20" s="30" t="s">
        <v>76</v>
      </c>
    </row>
    <row r="21" spans="1:8" ht="31.5" customHeight="1">
      <c r="A21" s="1">
        <v>2</v>
      </c>
      <c r="B21" s="26" t="s">
        <v>56</v>
      </c>
      <c r="C21" s="26" t="s">
        <v>28</v>
      </c>
      <c r="D21" s="27">
        <v>470</v>
      </c>
      <c r="E21" s="28">
        <v>1</v>
      </c>
      <c r="F21" s="28">
        <v>50</v>
      </c>
      <c r="G21" s="29">
        <f t="shared" si="0"/>
        <v>23500</v>
      </c>
      <c r="H21" s="30" t="s">
        <v>83</v>
      </c>
    </row>
    <row r="22" spans="1:8" ht="33.75" customHeight="1">
      <c r="A22" s="1">
        <v>3</v>
      </c>
      <c r="B22" s="26" t="s">
        <v>67</v>
      </c>
      <c r="C22" s="26" t="s">
        <v>28</v>
      </c>
      <c r="D22" s="27">
        <v>470</v>
      </c>
      <c r="E22" s="28">
        <v>1</v>
      </c>
      <c r="F22" s="28">
        <v>50</v>
      </c>
      <c r="G22" s="29">
        <f t="shared" si="0"/>
        <v>23500</v>
      </c>
      <c r="H22" s="30" t="s">
        <v>84</v>
      </c>
    </row>
    <row r="23" spans="1:8" ht="31.5" customHeight="1">
      <c r="A23" s="1">
        <v>4</v>
      </c>
      <c r="B23" s="26" t="s">
        <v>57</v>
      </c>
      <c r="C23" s="26" t="s">
        <v>32</v>
      </c>
      <c r="D23" s="27">
        <v>430</v>
      </c>
      <c r="E23" s="28">
        <v>1</v>
      </c>
      <c r="F23" s="28">
        <v>40</v>
      </c>
      <c r="G23" s="29">
        <f t="shared" si="0"/>
        <v>17200</v>
      </c>
      <c r="H23" s="30" t="s">
        <v>78</v>
      </c>
    </row>
    <row r="24" spans="1:8" ht="31.5" customHeight="1">
      <c r="A24" s="1">
        <v>5</v>
      </c>
      <c r="B24" s="26" t="s">
        <v>58</v>
      </c>
      <c r="C24" s="26" t="s">
        <v>30</v>
      </c>
      <c r="D24" s="27">
        <v>430</v>
      </c>
      <c r="E24" s="28">
        <v>1</v>
      </c>
      <c r="F24" s="28">
        <v>40</v>
      </c>
      <c r="G24" s="29">
        <f t="shared" si="0"/>
        <v>17200</v>
      </c>
      <c r="H24" s="58" t="s">
        <v>81</v>
      </c>
    </row>
    <row r="25" spans="1:8" ht="31.5" customHeight="1">
      <c r="A25" s="1">
        <v>6</v>
      </c>
      <c r="B25" s="26" t="s">
        <v>59</v>
      </c>
      <c r="C25" s="26" t="s">
        <v>31</v>
      </c>
      <c r="D25" s="27">
        <v>430</v>
      </c>
      <c r="E25" s="28">
        <v>1</v>
      </c>
      <c r="F25" s="28">
        <v>40</v>
      </c>
      <c r="G25" s="29">
        <f t="shared" si="0"/>
        <v>17200</v>
      </c>
      <c r="H25" s="30" t="s">
        <v>82</v>
      </c>
    </row>
    <row r="26" spans="1:8" ht="31.5" customHeight="1">
      <c r="A26" s="1">
        <v>7</v>
      </c>
      <c r="B26" s="26" t="s">
        <v>60</v>
      </c>
      <c r="C26" s="26" t="s">
        <v>29</v>
      </c>
      <c r="D26" s="27">
        <v>400</v>
      </c>
      <c r="E26" s="28">
        <v>1</v>
      </c>
      <c r="F26" s="28">
        <v>40</v>
      </c>
      <c r="G26" s="29">
        <f t="shared" si="0"/>
        <v>16000</v>
      </c>
      <c r="H26" s="30" t="s">
        <v>75</v>
      </c>
    </row>
    <row r="27" spans="1:8" ht="31.5" customHeight="1">
      <c r="A27" s="1">
        <v>8</v>
      </c>
      <c r="B27" s="26" t="s">
        <v>61</v>
      </c>
      <c r="C27" s="26" t="s">
        <v>28</v>
      </c>
      <c r="D27" s="27">
        <v>470</v>
      </c>
      <c r="E27" s="28">
        <v>1</v>
      </c>
      <c r="F27" s="28">
        <v>40</v>
      </c>
      <c r="G27" s="29">
        <f t="shared" si="0"/>
        <v>18800</v>
      </c>
      <c r="H27" s="30" t="s">
        <v>76</v>
      </c>
    </row>
    <row r="28" spans="1:8" ht="31.5" customHeight="1">
      <c r="A28" s="1">
        <v>9</v>
      </c>
      <c r="B28" s="26" t="s">
        <v>87</v>
      </c>
      <c r="C28" s="26" t="s">
        <v>28</v>
      </c>
      <c r="D28" s="27">
        <v>470</v>
      </c>
      <c r="E28" s="28">
        <v>1</v>
      </c>
      <c r="F28" s="28">
        <v>45</v>
      </c>
      <c r="G28" s="29">
        <f t="shared" si="0"/>
        <v>21150</v>
      </c>
      <c r="H28" s="30" t="s">
        <v>77</v>
      </c>
    </row>
    <row r="29" spans="1:8" ht="31.5" customHeight="1">
      <c r="A29" s="1">
        <v>10</v>
      </c>
      <c r="B29" s="26" t="s">
        <v>62</v>
      </c>
      <c r="C29" s="26" t="s">
        <v>28</v>
      </c>
      <c r="D29" s="27">
        <v>470</v>
      </c>
      <c r="E29" s="28">
        <v>1</v>
      </c>
      <c r="F29" s="28">
        <v>45</v>
      </c>
      <c r="G29" s="29">
        <f t="shared" si="0"/>
        <v>21150</v>
      </c>
      <c r="H29" s="30" t="s">
        <v>76</v>
      </c>
    </row>
    <row r="30" spans="1:8" ht="31.5" customHeight="1">
      <c r="A30" s="103">
        <v>11</v>
      </c>
      <c r="B30" s="26" t="s">
        <v>89</v>
      </c>
      <c r="C30" s="26" t="s">
        <v>32</v>
      </c>
      <c r="D30" s="27">
        <v>430</v>
      </c>
      <c r="E30" s="28">
        <v>3</v>
      </c>
      <c r="F30" s="108">
        <v>45</v>
      </c>
      <c r="G30" s="29">
        <f>D30*E30*F30</f>
        <v>58050</v>
      </c>
      <c r="H30" s="30" t="s">
        <v>79</v>
      </c>
    </row>
    <row r="31" spans="1:8" ht="31.5" customHeight="1">
      <c r="A31" s="104"/>
      <c r="B31" s="26" t="s">
        <v>63</v>
      </c>
      <c r="C31" s="26" t="s">
        <v>32</v>
      </c>
      <c r="D31" s="27">
        <v>5000</v>
      </c>
      <c r="E31" s="28">
        <v>2</v>
      </c>
      <c r="F31" s="109"/>
      <c r="G31" s="29">
        <f>D31*E31</f>
        <v>10000</v>
      </c>
      <c r="H31" s="30" t="s">
        <v>65</v>
      </c>
    </row>
    <row r="32" spans="1:8" ht="31.5" customHeight="1">
      <c r="A32" s="103">
        <v>12</v>
      </c>
      <c r="B32" s="26" t="s">
        <v>64</v>
      </c>
      <c r="C32" s="26" t="s">
        <v>32</v>
      </c>
      <c r="D32" s="27">
        <v>430</v>
      </c>
      <c r="E32" s="28">
        <v>3</v>
      </c>
      <c r="F32" s="108">
        <v>45</v>
      </c>
      <c r="G32" s="29">
        <f>D32*E32*F32</f>
        <v>58050</v>
      </c>
      <c r="H32" s="30" t="s">
        <v>80</v>
      </c>
    </row>
    <row r="33" spans="1:8" ht="31.5" customHeight="1">
      <c r="A33" s="104"/>
      <c r="B33" s="26" t="s">
        <v>64</v>
      </c>
      <c r="C33" s="26" t="s">
        <v>32</v>
      </c>
      <c r="D33" s="27">
        <v>5000</v>
      </c>
      <c r="E33" s="28">
        <v>2</v>
      </c>
      <c r="F33" s="109"/>
      <c r="G33" s="29">
        <f>D33*E33</f>
        <v>10000</v>
      </c>
      <c r="H33" s="30" t="s">
        <v>68</v>
      </c>
    </row>
    <row r="34" spans="1:8" ht="24.95" customHeight="1">
      <c r="A34" s="84" t="s">
        <v>40</v>
      </c>
      <c r="B34" s="84"/>
      <c r="C34" s="84"/>
      <c r="D34" s="84"/>
      <c r="E34" s="84"/>
      <c r="F34" s="84"/>
      <c r="G34" s="31">
        <f>SUM(G20:G33)</f>
        <v>335300</v>
      </c>
      <c r="H34" s="31"/>
    </row>
    <row r="35" spans="1:8" ht="13.5" customHeight="1">
      <c r="A35" s="110"/>
      <c r="B35" s="111"/>
      <c r="C35" s="111"/>
      <c r="D35" s="111"/>
      <c r="E35" s="86"/>
      <c r="F35" s="86"/>
      <c r="G35" s="86"/>
      <c r="H35" s="86"/>
    </row>
    <row r="36" spans="1:8" ht="35.25" customHeight="1">
      <c r="A36" s="39" t="s">
        <v>35</v>
      </c>
      <c r="B36" s="92" t="s">
        <v>0</v>
      </c>
      <c r="C36" s="93"/>
      <c r="D36" s="40" t="s">
        <v>14</v>
      </c>
      <c r="E36" s="41" t="s">
        <v>18</v>
      </c>
      <c r="F36" s="41" t="s">
        <v>19</v>
      </c>
      <c r="G36" s="40" t="s">
        <v>17</v>
      </c>
      <c r="H36" s="39" t="s">
        <v>3</v>
      </c>
    </row>
    <row r="37" spans="1:8" ht="27.75" customHeight="1">
      <c r="A37" s="32">
        <v>1</v>
      </c>
      <c r="B37" s="99" t="s">
        <v>34</v>
      </c>
      <c r="C37" s="100"/>
      <c r="D37" s="42">
        <v>800</v>
      </c>
      <c r="E37" s="32">
        <v>2</v>
      </c>
      <c r="F37" s="32">
        <v>35</v>
      </c>
      <c r="G37" s="35">
        <f>D37*E37*F37</f>
        <v>56000</v>
      </c>
      <c r="H37" s="26" t="s">
        <v>70</v>
      </c>
    </row>
    <row r="38" spans="1:8" ht="27" customHeight="1">
      <c r="A38" s="1">
        <v>2</v>
      </c>
      <c r="B38" s="101" t="s">
        <v>25</v>
      </c>
      <c r="C38" s="102"/>
      <c r="D38" s="27">
        <v>1200</v>
      </c>
      <c r="E38" s="50">
        <v>1</v>
      </c>
      <c r="F38" s="50">
        <v>8</v>
      </c>
      <c r="G38" s="29">
        <f>D38*E38*F38</f>
        <v>9600</v>
      </c>
      <c r="H38" s="30"/>
    </row>
    <row r="39" spans="1:8" ht="27" customHeight="1">
      <c r="A39" s="51">
        <v>3</v>
      </c>
      <c r="B39" s="101" t="s">
        <v>46</v>
      </c>
      <c r="C39" s="102"/>
      <c r="D39" s="27">
        <v>70</v>
      </c>
      <c r="E39" s="50">
        <v>2</v>
      </c>
      <c r="F39" s="50">
        <v>35</v>
      </c>
      <c r="G39" s="29">
        <f>D39*E39*F39</f>
        <v>4900</v>
      </c>
      <c r="H39" s="26" t="s">
        <v>70</v>
      </c>
    </row>
    <row r="40" spans="1:8" ht="27" customHeight="1">
      <c r="A40" s="84" t="s">
        <v>39</v>
      </c>
      <c r="B40" s="84"/>
      <c r="C40" s="84"/>
      <c r="D40" s="84"/>
      <c r="E40" s="84"/>
      <c r="F40" s="84"/>
      <c r="G40" s="31">
        <f>SUM(G37:G39)</f>
        <v>70500</v>
      </c>
      <c r="H40" s="31"/>
    </row>
    <row r="41" spans="1:8" ht="9.75" customHeight="1">
      <c r="A41" s="85"/>
      <c r="B41" s="86"/>
      <c r="C41" s="86"/>
      <c r="D41" s="86"/>
      <c r="E41" s="86"/>
      <c r="F41" s="86"/>
      <c r="G41" s="86"/>
      <c r="H41" s="86"/>
    </row>
    <row r="42" spans="1:8" ht="30" customHeight="1">
      <c r="A42" s="39" t="s">
        <v>36</v>
      </c>
      <c r="B42" s="54" t="s">
        <v>0</v>
      </c>
      <c r="C42" s="54" t="s">
        <v>54</v>
      </c>
      <c r="D42" s="40" t="s">
        <v>14</v>
      </c>
      <c r="E42" s="41" t="s">
        <v>18</v>
      </c>
      <c r="F42" s="41" t="s">
        <v>19</v>
      </c>
      <c r="G42" s="40" t="s">
        <v>17</v>
      </c>
      <c r="H42" s="39" t="s">
        <v>3</v>
      </c>
    </row>
    <row r="43" spans="1:8" ht="24" customHeight="1">
      <c r="A43" s="57">
        <v>1</v>
      </c>
      <c r="B43" s="55" t="s">
        <v>66</v>
      </c>
      <c r="C43" s="56" t="s">
        <v>28</v>
      </c>
      <c r="D43" s="43">
        <v>800</v>
      </c>
      <c r="E43" s="32">
        <v>2</v>
      </c>
      <c r="F43" s="32">
        <v>35</v>
      </c>
      <c r="G43" s="35">
        <f>D43*E43*F43</f>
        <v>56000</v>
      </c>
      <c r="H43" s="26" t="s">
        <v>85</v>
      </c>
    </row>
    <row r="44" spans="1:8" ht="24.95" customHeight="1">
      <c r="A44" s="112" t="s">
        <v>37</v>
      </c>
      <c r="B44" s="113"/>
      <c r="C44" s="113"/>
      <c r="D44" s="113"/>
      <c r="E44" s="113"/>
      <c r="F44" s="113"/>
      <c r="G44" s="44">
        <f>SUM(G43:G43)</f>
        <v>56000</v>
      </c>
      <c r="H44" s="44" t="s">
        <v>33</v>
      </c>
    </row>
    <row r="45" spans="1:8" s="45" customFormat="1" ht="8.25" customHeight="1">
      <c r="A45" s="46"/>
      <c r="B45" s="47"/>
      <c r="C45" s="47"/>
      <c r="D45" s="47"/>
      <c r="E45" s="47"/>
      <c r="F45" s="47"/>
      <c r="G45" s="48"/>
      <c r="H45" s="48"/>
    </row>
    <row r="46" spans="1:8" ht="28.5" customHeight="1">
      <c r="A46" s="39" t="s">
        <v>38</v>
      </c>
      <c r="B46" s="39" t="s">
        <v>0</v>
      </c>
      <c r="C46" s="53" t="s">
        <v>54</v>
      </c>
      <c r="D46" s="40" t="s">
        <v>14</v>
      </c>
      <c r="E46" s="41" t="s">
        <v>18</v>
      </c>
      <c r="F46" s="41" t="s">
        <v>19</v>
      </c>
      <c r="G46" s="40" t="s">
        <v>17</v>
      </c>
      <c r="H46" s="39" t="s">
        <v>3</v>
      </c>
    </row>
    <row r="47" spans="1:8" ht="30" customHeight="1">
      <c r="A47" s="1">
        <v>1</v>
      </c>
      <c r="B47" s="26" t="s">
        <v>55</v>
      </c>
      <c r="C47" s="26" t="s">
        <v>28</v>
      </c>
      <c r="D47" s="27">
        <v>200</v>
      </c>
      <c r="E47" s="28">
        <v>1</v>
      </c>
      <c r="F47" s="28">
        <v>50</v>
      </c>
      <c r="G47" s="29">
        <f t="shared" ref="G47:G54" si="1">D47*E47*F47</f>
        <v>10000</v>
      </c>
      <c r="H47" s="30"/>
    </row>
    <row r="48" spans="1:8" ht="30" customHeight="1">
      <c r="A48" s="51">
        <v>2</v>
      </c>
      <c r="B48" s="26" t="s">
        <v>56</v>
      </c>
      <c r="C48" s="26" t="s">
        <v>28</v>
      </c>
      <c r="D48" s="27">
        <v>200</v>
      </c>
      <c r="E48" s="28">
        <v>1</v>
      </c>
      <c r="F48" s="28">
        <v>50</v>
      </c>
      <c r="G48" s="29">
        <f t="shared" si="1"/>
        <v>10000</v>
      </c>
      <c r="H48" s="30"/>
    </row>
    <row r="49" spans="1:9" ht="30" customHeight="1">
      <c r="A49" s="51">
        <v>3</v>
      </c>
      <c r="B49" s="26" t="s">
        <v>67</v>
      </c>
      <c r="C49" s="26" t="s">
        <v>28</v>
      </c>
      <c r="D49" s="27">
        <v>200</v>
      </c>
      <c r="E49" s="28">
        <v>2</v>
      </c>
      <c r="F49" s="28">
        <v>50</v>
      </c>
      <c r="G49" s="29">
        <f t="shared" si="1"/>
        <v>20000</v>
      </c>
      <c r="H49" s="58"/>
    </row>
    <row r="50" spans="1:9" ht="30" customHeight="1">
      <c r="A50" s="1">
        <v>4</v>
      </c>
      <c r="B50" s="26" t="s">
        <v>57</v>
      </c>
      <c r="C50" s="26" t="s">
        <v>32</v>
      </c>
      <c r="D50" s="27">
        <v>200</v>
      </c>
      <c r="E50" s="28">
        <v>1</v>
      </c>
      <c r="F50" s="28">
        <v>40</v>
      </c>
      <c r="G50" s="29">
        <f t="shared" si="1"/>
        <v>8000</v>
      </c>
      <c r="H50" s="30"/>
      <c r="I50" s="72"/>
    </row>
    <row r="51" spans="1:9" ht="30" customHeight="1">
      <c r="A51" s="1">
        <v>5</v>
      </c>
      <c r="B51" s="26" t="s">
        <v>58</v>
      </c>
      <c r="C51" s="26" t="s">
        <v>30</v>
      </c>
      <c r="D51" s="27">
        <v>200</v>
      </c>
      <c r="E51" s="28">
        <v>1</v>
      </c>
      <c r="F51" s="28">
        <v>40</v>
      </c>
      <c r="G51" s="29">
        <f t="shared" si="1"/>
        <v>8000</v>
      </c>
      <c r="H51" s="30"/>
      <c r="I51" s="72"/>
    </row>
    <row r="52" spans="1:9" ht="30" customHeight="1">
      <c r="A52" s="1">
        <v>6</v>
      </c>
      <c r="B52" s="26" t="s">
        <v>59</v>
      </c>
      <c r="C52" s="26" t="s">
        <v>31</v>
      </c>
      <c r="D52" s="27">
        <v>200</v>
      </c>
      <c r="E52" s="28">
        <v>1</v>
      </c>
      <c r="F52" s="28">
        <v>40</v>
      </c>
      <c r="G52" s="29">
        <f t="shared" si="1"/>
        <v>8000</v>
      </c>
      <c r="H52" s="30"/>
      <c r="I52" s="72"/>
    </row>
    <row r="53" spans="1:9" ht="30" customHeight="1">
      <c r="A53" s="1">
        <v>7</v>
      </c>
      <c r="B53" s="26" t="s">
        <v>60</v>
      </c>
      <c r="C53" s="26" t="s">
        <v>29</v>
      </c>
      <c r="D53" s="27">
        <v>200</v>
      </c>
      <c r="E53" s="28">
        <v>1</v>
      </c>
      <c r="F53" s="28">
        <v>40</v>
      </c>
      <c r="G53" s="29">
        <f t="shared" si="1"/>
        <v>8000</v>
      </c>
      <c r="H53" s="30"/>
    </row>
    <row r="54" spans="1:9" ht="30" customHeight="1">
      <c r="A54" s="1">
        <v>8</v>
      </c>
      <c r="B54" s="26" t="s">
        <v>61</v>
      </c>
      <c r="C54" s="26" t="s">
        <v>28</v>
      </c>
      <c r="D54" s="27">
        <v>200</v>
      </c>
      <c r="E54" s="28">
        <v>1</v>
      </c>
      <c r="F54" s="28">
        <v>40</v>
      </c>
      <c r="G54" s="29">
        <f t="shared" si="1"/>
        <v>8000</v>
      </c>
      <c r="H54" s="30"/>
    </row>
    <row r="55" spans="1:9" ht="24.95" customHeight="1">
      <c r="A55" s="83" t="s">
        <v>41</v>
      </c>
      <c r="B55" s="84"/>
      <c r="C55" s="84"/>
      <c r="D55" s="84"/>
      <c r="E55" s="84"/>
      <c r="F55" s="84"/>
      <c r="G55" s="31">
        <f>SUM(G47:G54)</f>
        <v>80000</v>
      </c>
      <c r="H55" s="31"/>
    </row>
    <row r="56" spans="1:9" ht="9" customHeight="1">
      <c r="A56" s="85"/>
      <c r="B56" s="86"/>
      <c r="C56" s="86"/>
      <c r="D56" s="86"/>
      <c r="E56" s="86"/>
      <c r="F56" s="86"/>
      <c r="G56" s="86"/>
      <c r="H56" s="86"/>
    </row>
    <row r="57" spans="1:9" ht="27" customHeight="1">
      <c r="A57" s="39" t="s">
        <v>43</v>
      </c>
      <c r="B57" s="92" t="s">
        <v>0</v>
      </c>
      <c r="C57" s="93"/>
      <c r="D57" s="40" t="s">
        <v>14</v>
      </c>
      <c r="E57" s="41" t="s">
        <v>18</v>
      </c>
      <c r="F57" s="41" t="s">
        <v>19</v>
      </c>
      <c r="G57" s="40" t="s">
        <v>17</v>
      </c>
      <c r="H57" s="39" t="s">
        <v>3</v>
      </c>
    </row>
    <row r="58" spans="1:9" ht="33" customHeight="1">
      <c r="A58" s="32">
        <v>1</v>
      </c>
      <c r="B58" s="94" t="s">
        <v>69</v>
      </c>
      <c r="C58" s="95"/>
      <c r="D58" s="29">
        <v>1500</v>
      </c>
      <c r="E58" s="28">
        <v>1</v>
      </c>
      <c r="F58" s="28">
        <v>12</v>
      </c>
      <c r="G58" s="29">
        <f>D58*E58*F58</f>
        <v>18000</v>
      </c>
      <c r="H58" s="33"/>
    </row>
    <row r="59" spans="1:9" ht="24.95" customHeight="1">
      <c r="A59" s="83" t="s">
        <v>42</v>
      </c>
      <c r="B59" s="84"/>
      <c r="C59" s="84"/>
      <c r="D59" s="84"/>
      <c r="E59" s="84"/>
      <c r="F59" s="84"/>
      <c r="G59" s="31">
        <f>SUM(G58:G58)</f>
        <v>18000</v>
      </c>
      <c r="H59" s="31"/>
    </row>
    <row r="60" spans="1:9" ht="8.25" customHeight="1">
      <c r="A60" s="87"/>
      <c r="B60" s="88"/>
      <c r="C60" s="88"/>
      <c r="D60" s="88"/>
      <c r="E60" s="88"/>
      <c r="F60" s="88"/>
      <c r="G60" s="88"/>
      <c r="H60" s="88"/>
    </row>
    <row r="61" spans="1:9" ht="28.5" customHeight="1">
      <c r="A61" s="39" t="s">
        <v>44</v>
      </c>
      <c r="B61" s="39" t="s">
        <v>0</v>
      </c>
      <c r="C61" s="53"/>
      <c r="D61" s="40" t="s">
        <v>14</v>
      </c>
      <c r="E61" s="41" t="s">
        <v>18</v>
      </c>
      <c r="F61" s="41" t="s">
        <v>19</v>
      </c>
      <c r="G61" s="40" t="s">
        <v>17</v>
      </c>
      <c r="H61" s="39" t="s">
        <v>3</v>
      </c>
    </row>
    <row r="62" spans="1:9" ht="60" customHeight="1">
      <c r="A62" s="37">
        <v>1</v>
      </c>
      <c r="B62" s="34" t="s">
        <v>26</v>
      </c>
      <c r="C62" s="34"/>
      <c r="D62" s="35">
        <f>(G34+G40+G44+G55+G59)</f>
        <v>559800</v>
      </c>
      <c r="E62" s="37">
        <v>1</v>
      </c>
      <c r="F62" s="36">
        <v>0.11</v>
      </c>
      <c r="G62" s="35">
        <f>D62*E62*F62</f>
        <v>61578</v>
      </c>
      <c r="H62" s="59"/>
    </row>
    <row r="63" spans="1:9" ht="24.95" customHeight="1">
      <c r="A63" s="83" t="s">
        <v>45</v>
      </c>
      <c r="B63" s="84"/>
      <c r="C63" s="84"/>
      <c r="D63" s="84"/>
      <c r="E63" s="84"/>
      <c r="F63" s="84"/>
      <c r="G63" s="31">
        <f>G62</f>
        <v>61578</v>
      </c>
      <c r="H63" s="31"/>
    </row>
    <row r="64" spans="1:9" ht="9" customHeight="1">
      <c r="A64" s="89"/>
      <c r="B64" s="90"/>
      <c r="C64" s="90"/>
      <c r="D64" s="90"/>
      <c r="E64" s="90"/>
      <c r="F64" s="90"/>
      <c r="G64" s="90"/>
      <c r="H64" s="91"/>
    </row>
    <row r="65" spans="1:8" ht="29.25" customHeight="1">
      <c r="A65" s="39" t="s">
        <v>48</v>
      </c>
      <c r="B65" s="39" t="s">
        <v>0</v>
      </c>
      <c r="C65" s="53"/>
      <c r="D65" s="40" t="s">
        <v>14</v>
      </c>
      <c r="E65" s="41" t="s">
        <v>18</v>
      </c>
      <c r="F65" s="41" t="s">
        <v>19</v>
      </c>
      <c r="G65" s="40" t="s">
        <v>17</v>
      </c>
      <c r="H65" s="39" t="s">
        <v>3</v>
      </c>
    </row>
    <row r="66" spans="1:8" ht="24.95" customHeight="1">
      <c r="A66" s="37">
        <v>1</v>
      </c>
      <c r="B66" s="34" t="s">
        <v>23</v>
      </c>
      <c r="C66" s="34"/>
      <c r="D66" s="35">
        <f>(D62+G62)</f>
        <v>621378</v>
      </c>
      <c r="E66" s="37">
        <v>1</v>
      </c>
      <c r="F66" s="36">
        <v>0.06</v>
      </c>
      <c r="G66" s="35">
        <f>D66*E66*F66</f>
        <v>37282.68</v>
      </c>
      <c r="H66" s="34"/>
    </row>
    <row r="67" spans="1:8" ht="27" customHeight="1">
      <c r="A67" s="83" t="s">
        <v>49</v>
      </c>
      <c r="B67" s="84"/>
      <c r="C67" s="84"/>
      <c r="D67" s="84"/>
      <c r="E67" s="84"/>
      <c r="F67" s="84"/>
      <c r="G67" s="31">
        <f>G66</f>
        <v>37282.68</v>
      </c>
      <c r="H67" s="31"/>
    </row>
  </sheetData>
  <mergeCells count="46">
    <mergeCell ref="A55:F55"/>
    <mergeCell ref="A34:F34"/>
    <mergeCell ref="A35:H35"/>
    <mergeCell ref="A41:H41"/>
    <mergeCell ref="A44:F44"/>
    <mergeCell ref="A40:F40"/>
    <mergeCell ref="A8:H8"/>
    <mergeCell ref="B36:C36"/>
    <mergeCell ref="B37:C37"/>
    <mergeCell ref="B38:C38"/>
    <mergeCell ref="B39:C39"/>
    <mergeCell ref="A30:A31"/>
    <mergeCell ref="A32:A33"/>
    <mergeCell ref="E14:F14"/>
    <mergeCell ref="B16:D16"/>
    <mergeCell ref="E16:F16"/>
    <mergeCell ref="A17:D17"/>
    <mergeCell ref="E17:F17"/>
    <mergeCell ref="B15:D15"/>
    <mergeCell ref="E15:F15"/>
    <mergeCell ref="F30:F31"/>
    <mergeCell ref="F32:F33"/>
    <mergeCell ref="A67:F67"/>
    <mergeCell ref="A56:H56"/>
    <mergeCell ref="A59:F59"/>
    <mergeCell ref="A60:H60"/>
    <mergeCell ref="A63:F63"/>
    <mergeCell ref="A64:H64"/>
    <mergeCell ref="B57:C57"/>
    <mergeCell ref="B58:C58"/>
    <mergeCell ref="E12:F12"/>
    <mergeCell ref="B12:D12"/>
    <mergeCell ref="I50:I52"/>
    <mergeCell ref="A1:H1"/>
    <mergeCell ref="A5:F5"/>
    <mergeCell ref="A6:H6"/>
    <mergeCell ref="A7:H7"/>
    <mergeCell ref="B9:D9"/>
    <mergeCell ref="E9:F9"/>
    <mergeCell ref="B10:D10"/>
    <mergeCell ref="E10:F10"/>
    <mergeCell ref="B13:D13"/>
    <mergeCell ref="E13:F13"/>
    <mergeCell ref="B11:D11"/>
    <mergeCell ref="E11:F11"/>
    <mergeCell ref="B14:D14"/>
  </mergeCells>
  <phoneticPr fontId="13" type="noConversion"/>
  <pageMargins left="0.70866141732283472" right="0.70866141732283472" top="0.39370078740157483" bottom="0.17" header="0.31496062992125984" footer="0.31496062992125984"/>
  <pageSetup paperSize="9" scale="4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="80" zoomScaleNormal="80" workbookViewId="0">
      <selection activeCell="A19" sqref="A19:H19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73" t="s">
        <v>51</v>
      </c>
      <c r="B1" s="74"/>
      <c r="C1" s="74"/>
      <c r="D1" s="74"/>
      <c r="E1" s="74"/>
      <c r="F1" s="74"/>
      <c r="G1" s="74"/>
      <c r="H1" s="75"/>
    </row>
    <row r="2" spans="1:9" ht="30.75" customHeight="1">
      <c r="A2" s="3" t="s">
        <v>53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52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24</v>
      </c>
      <c r="B4" s="62" t="s">
        <v>86</v>
      </c>
      <c r="C4" s="9"/>
      <c r="D4" s="10"/>
      <c r="E4" s="11"/>
      <c r="F4" s="11"/>
      <c r="G4" s="9"/>
      <c r="H4" s="14"/>
    </row>
    <row r="5" spans="1:9" ht="30.75" customHeight="1">
      <c r="A5" s="76" t="s">
        <v>72</v>
      </c>
      <c r="B5" s="77"/>
      <c r="C5" s="77"/>
      <c r="D5" s="77"/>
      <c r="E5" s="77"/>
      <c r="F5" s="77"/>
      <c r="G5" s="60"/>
      <c r="H5" s="15"/>
    </row>
    <row r="6" spans="1:9" ht="30.75" customHeight="1">
      <c r="A6" s="76" t="s">
        <v>73</v>
      </c>
      <c r="B6" s="77"/>
      <c r="C6" s="77"/>
      <c r="D6" s="77"/>
      <c r="E6" s="77"/>
      <c r="F6" s="77"/>
      <c r="G6" s="77"/>
      <c r="H6" s="78"/>
    </row>
    <row r="7" spans="1:9" ht="30.75" customHeight="1">
      <c r="A7" s="76" t="s">
        <v>74</v>
      </c>
      <c r="B7" s="77"/>
      <c r="C7" s="77"/>
      <c r="D7" s="77"/>
      <c r="E7" s="77"/>
      <c r="F7" s="77"/>
      <c r="G7" s="77"/>
      <c r="H7" s="78"/>
    </row>
    <row r="8" spans="1:9" ht="30.75" customHeight="1" thickBot="1">
      <c r="A8" s="96" t="s">
        <v>71</v>
      </c>
      <c r="B8" s="97"/>
      <c r="C8" s="97"/>
      <c r="D8" s="97"/>
      <c r="E8" s="97"/>
      <c r="F8" s="97"/>
      <c r="G8" s="97"/>
      <c r="H8" s="98"/>
    </row>
    <row r="9" spans="1:9" ht="33.75" customHeight="1">
      <c r="A9" s="61"/>
      <c r="B9" s="79" t="s">
        <v>0</v>
      </c>
      <c r="C9" s="79"/>
      <c r="D9" s="79"/>
      <c r="E9" s="79" t="s">
        <v>1</v>
      </c>
      <c r="F9" s="79"/>
      <c r="G9" s="61" t="s">
        <v>2</v>
      </c>
      <c r="H9" s="61" t="s">
        <v>3</v>
      </c>
    </row>
    <row r="10" spans="1:9" ht="31.5" customHeight="1">
      <c r="A10" s="16" t="s">
        <v>4</v>
      </c>
      <c r="B10" s="80" t="s">
        <v>5</v>
      </c>
      <c r="C10" s="80"/>
      <c r="D10" s="81"/>
      <c r="E10" s="82">
        <f>G18</f>
        <v>19270</v>
      </c>
      <c r="F10" s="82"/>
      <c r="G10" s="17"/>
      <c r="H10" s="18"/>
    </row>
    <row r="11" spans="1:9" ht="31.5" customHeight="1">
      <c r="A11" s="16" t="s">
        <v>9</v>
      </c>
      <c r="B11" s="69" t="s">
        <v>10</v>
      </c>
      <c r="C11" s="70"/>
      <c r="D11" s="71"/>
      <c r="E11" s="82">
        <f>G23</f>
        <v>1500</v>
      </c>
      <c r="F11" s="82"/>
      <c r="G11" s="17"/>
      <c r="H11" s="18"/>
    </row>
    <row r="12" spans="1:9" ht="31.5" customHeight="1">
      <c r="A12" s="16" t="s">
        <v>11</v>
      </c>
      <c r="B12" s="80" t="s">
        <v>22</v>
      </c>
      <c r="C12" s="80"/>
      <c r="D12" s="81"/>
      <c r="E12" s="82">
        <f>G27</f>
        <v>2284.6999999999998</v>
      </c>
      <c r="F12" s="82"/>
      <c r="G12" s="17"/>
      <c r="H12" s="18"/>
    </row>
    <row r="13" spans="1:9" ht="31.5" customHeight="1">
      <c r="A13" s="52" t="s">
        <v>50</v>
      </c>
      <c r="B13" s="69" t="s">
        <v>23</v>
      </c>
      <c r="C13" s="70"/>
      <c r="D13" s="71"/>
      <c r="E13" s="67">
        <f>G31</f>
        <v>1383.2819999999999</v>
      </c>
      <c r="F13" s="68"/>
      <c r="G13" s="17"/>
      <c r="H13" s="18"/>
    </row>
    <row r="14" spans="1:9">
      <c r="A14" s="105" t="s">
        <v>12</v>
      </c>
      <c r="B14" s="106"/>
      <c r="C14" s="106"/>
      <c r="D14" s="106"/>
      <c r="E14" s="107">
        <f>SUM(E10:F13)</f>
        <v>24437.982</v>
      </c>
      <c r="F14" s="107"/>
      <c r="G14" s="19"/>
      <c r="H14" s="20"/>
    </row>
    <row r="15" spans="1:9" ht="20.25">
      <c r="A15" s="21" t="s">
        <v>13</v>
      </c>
      <c r="B15" s="22"/>
      <c r="C15" s="22"/>
      <c r="D15" s="23"/>
      <c r="E15" s="22"/>
      <c r="F15" s="24"/>
      <c r="G15" s="25"/>
      <c r="H15" s="49"/>
    </row>
    <row r="16" spans="1:9" ht="38.25">
      <c r="A16" s="61" t="s">
        <v>27</v>
      </c>
      <c r="B16" s="61" t="s">
        <v>0</v>
      </c>
      <c r="C16" s="61" t="s">
        <v>54</v>
      </c>
      <c r="D16" s="40" t="s">
        <v>14</v>
      </c>
      <c r="E16" s="41" t="s">
        <v>15</v>
      </c>
      <c r="F16" s="41" t="s">
        <v>16</v>
      </c>
      <c r="G16" s="40" t="s">
        <v>17</v>
      </c>
      <c r="H16" s="61" t="s">
        <v>3</v>
      </c>
    </row>
    <row r="17" spans="1:8" ht="25.5">
      <c r="A17" s="1">
        <v>9</v>
      </c>
      <c r="B17" s="26" t="s">
        <v>87</v>
      </c>
      <c r="C17" s="26" t="s">
        <v>28</v>
      </c>
      <c r="D17" s="27">
        <v>470</v>
      </c>
      <c r="E17" s="28">
        <v>1</v>
      </c>
      <c r="F17" s="28">
        <v>41</v>
      </c>
      <c r="G17" s="29">
        <f t="shared" ref="G17" si="0">D17*E17*F17</f>
        <v>19270</v>
      </c>
      <c r="H17" s="30" t="s">
        <v>77</v>
      </c>
    </row>
    <row r="18" spans="1:8">
      <c r="A18" s="84" t="s">
        <v>40</v>
      </c>
      <c r="B18" s="84"/>
      <c r="C18" s="84"/>
      <c r="D18" s="84"/>
      <c r="E18" s="84"/>
      <c r="F18" s="84"/>
      <c r="G18" s="31">
        <f>SUM(G17:G17)</f>
        <v>19270</v>
      </c>
      <c r="H18" s="31"/>
    </row>
    <row r="19" spans="1:8">
      <c r="A19" s="110"/>
      <c r="B19" s="111"/>
      <c r="C19" s="111"/>
      <c r="D19" s="111"/>
      <c r="E19" s="86"/>
      <c r="F19" s="86"/>
      <c r="G19" s="86"/>
      <c r="H19" s="86"/>
    </row>
    <row r="20" spans="1:8" ht="9" customHeight="1">
      <c r="A20" s="85"/>
      <c r="B20" s="86"/>
      <c r="C20" s="86"/>
      <c r="D20" s="86"/>
      <c r="E20" s="86"/>
      <c r="F20" s="86"/>
      <c r="G20" s="86"/>
      <c r="H20" s="86"/>
    </row>
    <row r="21" spans="1:8" ht="27" customHeight="1">
      <c r="A21" s="61" t="s">
        <v>43</v>
      </c>
      <c r="B21" s="92" t="s">
        <v>0</v>
      </c>
      <c r="C21" s="93"/>
      <c r="D21" s="40" t="s">
        <v>14</v>
      </c>
      <c r="E21" s="41" t="s">
        <v>18</v>
      </c>
      <c r="F21" s="41" t="s">
        <v>19</v>
      </c>
      <c r="G21" s="40" t="s">
        <v>17</v>
      </c>
      <c r="H21" s="61" t="s">
        <v>3</v>
      </c>
    </row>
    <row r="22" spans="1:8" ht="27" customHeight="1">
      <c r="A22" s="32">
        <v>1</v>
      </c>
      <c r="B22" s="94" t="s">
        <v>69</v>
      </c>
      <c r="C22" s="95"/>
      <c r="D22" s="29">
        <v>1500</v>
      </c>
      <c r="E22" s="28">
        <v>1</v>
      </c>
      <c r="F22" s="28">
        <v>1</v>
      </c>
      <c r="G22" s="29">
        <f>D22*E22*F22</f>
        <v>1500</v>
      </c>
      <c r="H22" s="61"/>
    </row>
    <row r="23" spans="1:8" ht="24.95" customHeight="1">
      <c r="A23" s="83" t="s">
        <v>42</v>
      </c>
      <c r="B23" s="84"/>
      <c r="C23" s="84"/>
      <c r="D23" s="84"/>
      <c r="E23" s="84"/>
      <c r="F23" s="84"/>
      <c r="G23" s="31">
        <f>G22</f>
        <v>1500</v>
      </c>
      <c r="H23" s="31"/>
    </row>
    <row r="24" spans="1:8" ht="8.25" customHeight="1">
      <c r="A24" s="87"/>
      <c r="B24" s="88"/>
      <c r="C24" s="88"/>
      <c r="D24" s="88"/>
      <c r="E24" s="88"/>
      <c r="F24" s="88"/>
      <c r="G24" s="88"/>
      <c r="H24" s="88"/>
    </row>
    <row r="25" spans="1:8" ht="28.5" customHeight="1">
      <c r="A25" s="61" t="s">
        <v>44</v>
      </c>
      <c r="B25" s="61" t="s">
        <v>0</v>
      </c>
      <c r="C25" s="61"/>
      <c r="D25" s="40" t="s">
        <v>14</v>
      </c>
      <c r="E25" s="41" t="s">
        <v>18</v>
      </c>
      <c r="F25" s="41" t="s">
        <v>19</v>
      </c>
      <c r="G25" s="40" t="s">
        <v>17</v>
      </c>
      <c r="H25" s="61" t="s">
        <v>3</v>
      </c>
    </row>
    <row r="26" spans="1:8" ht="60" customHeight="1">
      <c r="A26" s="37">
        <v>1</v>
      </c>
      <c r="B26" s="34" t="s">
        <v>26</v>
      </c>
      <c r="C26" s="34"/>
      <c r="D26" s="35">
        <f>(G18+G23)</f>
        <v>20770</v>
      </c>
      <c r="E26" s="37">
        <v>1</v>
      </c>
      <c r="F26" s="36">
        <v>0.11</v>
      </c>
      <c r="G26" s="35">
        <f>D26*E26*F26</f>
        <v>2284.6999999999998</v>
      </c>
      <c r="H26" s="59"/>
    </row>
    <row r="27" spans="1:8" ht="24.95" customHeight="1">
      <c r="A27" s="83" t="s">
        <v>45</v>
      </c>
      <c r="B27" s="84"/>
      <c r="C27" s="84"/>
      <c r="D27" s="84"/>
      <c r="E27" s="84"/>
      <c r="F27" s="84"/>
      <c r="G27" s="31">
        <f>G26</f>
        <v>2284.6999999999998</v>
      </c>
      <c r="H27" s="31"/>
    </row>
    <row r="28" spans="1:8" ht="9" customHeight="1">
      <c r="A28" s="89"/>
      <c r="B28" s="90"/>
      <c r="C28" s="90"/>
      <c r="D28" s="90"/>
      <c r="E28" s="90"/>
      <c r="F28" s="90"/>
      <c r="G28" s="90"/>
      <c r="H28" s="91"/>
    </row>
    <row r="29" spans="1:8" ht="25.5">
      <c r="A29" s="61" t="s">
        <v>48</v>
      </c>
      <c r="B29" s="61" t="s">
        <v>0</v>
      </c>
      <c r="C29" s="61"/>
      <c r="D29" s="40" t="s">
        <v>14</v>
      </c>
      <c r="E29" s="41" t="s">
        <v>18</v>
      </c>
      <c r="F29" s="41" t="s">
        <v>19</v>
      </c>
      <c r="G29" s="40" t="s">
        <v>17</v>
      </c>
      <c r="H29" s="61" t="s">
        <v>3</v>
      </c>
    </row>
    <row r="30" spans="1:8" ht="25.5">
      <c r="A30" s="37">
        <v>1</v>
      </c>
      <c r="B30" s="34" t="s">
        <v>23</v>
      </c>
      <c r="C30" s="34"/>
      <c r="D30" s="35">
        <f>(D26+G26)</f>
        <v>23054.7</v>
      </c>
      <c r="E30" s="37">
        <v>1</v>
      </c>
      <c r="F30" s="36">
        <v>0.06</v>
      </c>
      <c r="G30" s="35">
        <f>D30*E30*F30</f>
        <v>1383.2819999999999</v>
      </c>
      <c r="H30" s="34"/>
    </row>
    <row r="31" spans="1:8">
      <c r="A31" s="83" t="s">
        <v>49</v>
      </c>
      <c r="B31" s="84"/>
      <c r="C31" s="84"/>
      <c r="D31" s="84"/>
      <c r="E31" s="84"/>
      <c r="F31" s="84"/>
      <c r="G31" s="31">
        <f>G30</f>
        <v>1383.2819999999999</v>
      </c>
      <c r="H31" s="31"/>
    </row>
  </sheetData>
  <mergeCells count="27">
    <mergeCell ref="A27:F27"/>
    <mergeCell ref="A28:H28"/>
    <mergeCell ref="A31:F31"/>
    <mergeCell ref="B22:C22"/>
    <mergeCell ref="A20:H20"/>
    <mergeCell ref="B21:C21"/>
    <mergeCell ref="A23:F23"/>
    <mergeCell ref="A24:H24"/>
    <mergeCell ref="A18:F18"/>
    <mergeCell ref="A19:H19"/>
    <mergeCell ref="B13:D13"/>
    <mergeCell ref="E13:F13"/>
    <mergeCell ref="A14:D14"/>
    <mergeCell ref="E14:F14"/>
    <mergeCell ref="B11:D11"/>
    <mergeCell ref="E11:F11"/>
    <mergeCell ref="B12:D12"/>
    <mergeCell ref="E12:F12"/>
    <mergeCell ref="B10:D10"/>
    <mergeCell ref="E10:F10"/>
    <mergeCell ref="B9:D9"/>
    <mergeCell ref="E9:F9"/>
    <mergeCell ref="A1:H1"/>
    <mergeCell ref="A5:F5"/>
    <mergeCell ref="A6:H6"/>
    <mergeCell ref="A7:H7"/>
    <mergeCell ref="A8:H8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12" zoomScale="80" zoomScaleNormal="80" workbookViewId="0">
      <selection activeCell="A32" sqref="A32:XFD32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73" t="s">
        <v>51</v>
      </c>
      <c r="B1" s="74"/>
      <c r="C1" s="74"/>
      <c r="D1" s="74"/>
      <c r="E1" s="74"/>
      <c r="F1" s="74"/>
      <c r="G1" s="74"/>
      <c r="H1" s="75"/>
    </row>
    <row r="2" spans="1:9" ht="30.75" customHeight="1">
      <c r="A2" s="3" t="s">
        <v>53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52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24</v>
      </c>
      <c r="B4" s="62" t="s">
        <v>86</v>
      </c>
      <c r="C4" s="9"/>
      <c r="D4" s="10"/>
      <c r="E4" s="11"/>
      <c r="F4" s="11"/>
      <c r="G4" s="9"/>
      <c r="H4" s="14"/>
    </row>
    <row r="5" spans="1:9" ht="30.75" customHeight="1">
      <c r="A5" s="76" t="s">
        <v>72</v>
      </c>
      <c r="B5" s="77"/>
      <c r="C5" s="77"/>
      <c r="D5" s="77"/>
      <c r="E5" s="77"/>
      <c r="F5" s="77"/>
      <c r="G5" s="63"/>
      <c r="H5" s="15"/>
    </row>
    <row r="6" spans="1:9" ht="30.75" customHeight="1">
      <c r="A6" s="76" t="s">
        <v>73</v>
      </c>
      <c r="B6" s="77"/>
      <c r="C6" s="77"/>
      <c r="D6" s="77"/>
      <c r="E6" s="77"/>
      <c r="F6" s="77"/>
      <c r="G6" s="77"/>
      <c r="H6" s="78"/>
    </row>
    <row r="7" spans="1:9" ht="30.75" customHeight="1">
      <c r="A7" s="76" t="s">
        <v>74</v>
      </c>
      <c r="B7" s="77"/>
      <c r="C7" s="77"/>
      <c r="D7" s="77"/>
      <c r="E7" s="77"/>
      <c r="F7" s="77"/>
      <c r="G7" s="77"/>
      <c r="H7" s="78"/>
    </row>
    <row r="8" spans="1:9" ht="30.75" customHeight="1" thickBot="1">
      <c r="A8" s="96" t="s">
        <v>71</v>
      </c>
      <c r="B8" s="97"/>
      <c r="C8" s="97"/>
      <c r="D8" s="97"/>
      <c r="E8" s="97"/>
      <c r="F8" s="97"/>
      <c r="G8" s="97"/>
      <c r="H8" s="98"/>
    </row>
    <row r="9" spans="1:9" ht="33.75" customHeight="1">
      <c r="A9" s="64"/>
      <c r="B9" s="79" t="s">
        <v>0</v>
      </c>
      <c r="C9" s="79"/>
      <c r="D9" s="79"/>
      <c r="E9" s="79" t="s">
        <v>1</v>
      </c>
      <c r="F9" s="79"/>
      <c r="G9" s="64" t="s">
        <v>2</v>
      </c>
      <c r="H9" s="64" t="s">
        <v>3</v>
      </c>
    </row>
    <row r="10" spans="1:9" ht="31.5" customHeight="1">
      <c r="A10" s="16" t="s">
        <v>4</v>
      </c>
      <c r="B10" s="80" t="s">
        <v>5</v>
      </c>
      <c r="C10" s="80"/>
      <c r="D10" s="81"/>
      <c r="E10" s="82">
        <f>G20</f>
        <v>25000</v>
      </c>
      <c r="F10" s="82"/>
      <c r="G10" s="17"/>
      <c r="H10" s="18"/>
    </row>
    <row r="11" spans="1:9" ht="31.5" customHeight="1">
      <c r="A11" s="16" t="s">
        <v>7</v>
      </c>
      <c r="B11" s="69" t="s">
        <v>47</v>
      </c>
      <c r="C11" s="70"/>
      <c r="D11" s="71"/>
      <c r="E11" s="67">
        <f>G25</f>
        <v>3600</v>
      </c>
      <c r="F11" s="68"/>
      <c r="G11" s="17"/>
      <c r="H11" s="18"/>
    </row>
    <row r="12" spans="1:9" ht="31.5" customHeight="1">
      <c r="A12" s="16" t="s">
        <v>8</v>
      </c>
      <c r="B12" s="69" t="s">
        <v>20</v>
      </c>
      <c r="C12" s="70"/>
      <c r="D12" s="71"/>
      <c r="E12" s="82">
        <f>G29</f>
        <v>6670</v>
      </c>
      <c r="F12" s="82"/>
      <c r="G12" s="17"/>
      <c r="H12" s="18"/>
    </row>
    <row r="13" spans="1:9" ht="31.5" customHeight="1">
      <c r="A13" s="16" t="s">
        <v>9</v>
      </c>
      <c r="B13" s="69" t="s">
        <v>10</v>
      </c>
      <c r="C13" s="70"/>
      <c r="D13" s="71"/>
      <c r="E13" s="82">
        <f>G33</f>
        <v>1500</v>
      </c>
      <c r="F13" s="82"/>
      <c r="G13" s="17"/>
      <c r="H13" s="18"/>
    </row>
    <row r="14" spans="1:9" ht="31.5" customHeight="1">
      <c r="A14" s="16" t="s">
        <v>11</v>
      </c>
      <c r="B14" s="80" t="s">
        <v>22</v>
      </c>
      <c r="C14" s="80"/>
      <c r="D14" s="81"/>
      <c r="E14" s="82">
        <f>G37</f>
        <v>4044.7</v>
      </c>
      <c r="F14" s="82"/>
      <c r="G14" s="17"/>
      <c r="H14" s="18"/>
    </row>
    <row r="15" spans="1:9" ht="31.5" customHeight="1">
      <c r="A15" s="52" t="s">
        <v>50</v>
      </c>
      <c r="B15" s="69" t="s">
        <v>23</v>
      </c>
      <c r="C15" s="70"/>
      <c r="D15" s="71"/>
      <c r="E15" s="67">
        <f>G41</f>
        <v>2448.8819999999996</v>
      </c>
      <c r="F15" s="68"/>
      <c r="G15" s="17"/>
      <c r="H15" s="18"/>
    </row>
    <row r="16" spans="1:9">
      <c r="A16" s="105" t="s">
        <v>12</v>
      </c>
      <c r="B16" s="106"/>
      <c r="C16" s="106"/>
      <c r="D16" s="106"/>
      <c r="E16" s="107">
        <f>SUM(E10:F15)</f>
        <v>43263.581999999995</v>
      </c>
      <c r="F16" s="107"/>
      <c r="G16" s="19"/>
      <c r="H16" s="20"/>
    </row>
    <row r="17" spans="1:8" ht="20.25">
      <c r="A17" s="21" t="s">
        <v>13</v>
      </c>
      <c r="B17" s="22"/>
      <c r="C17" s="22"/>
      <c r="D17" s="23"/>
      <c r="E17" s="22"/>
      <c r="F17" s="24"/>
      <c r="G17" s="25"/>
      <c r="H17" s="49"/>
    </row>
    <row r="18" spans="1:8" ht="38.25">
      <c r="A18" s="64" t="s">
        <v>27</v>
      </c>
      <c r="B18" s="64" t="s">
        <v>0</v>
      </c>
      <c r="C18" s="64" t="s">
        <v>54</v>
      </c>
      <c r="D18" s="40" t="s">
        <v>14</v>
      </c>
      <c r="E18" s="41" t="s">
        <v>15</v>
      </c>
      <c r="F18" s="41" t="s">
        <v>16</v>
      </c>
      <c r="G18" s="40" t="s">
        <v>17</v>
      </c>
      <c r="H18" s="64" t="s">
        <v>3</v>
      </c>
    </row>
    <row r="19" spans="1:8" ht="25.5">
      <c r="A19" s="1">
        <v>1</v>
      </c>
      <c r="B19" s="26" t="s">
        <v>55</v>
      </c>
      <c r="C19" s="26" t="s">
        <v>28</v>
      </c>
      <c r="D19" s="27">
        <v>500</v>
      </c>
      <c r="E19" s="28">
        <v>1</v>
      </c>
      <c r="F19" s="28">
        <v>50</v>
      </c>
      <c r="G19" s="29">
        <f t="shared" ref="G19" si="0">D19*E19*F19</f>
        <v>25000</v>
      </c>
      <c r="H19" s="30" t="s">
        <v>88</v>
      </c>
    </row>
    <row r="20" spans="1:8">
      <c r="A20" s="84" t="s">
        <v>40</v>
      </c>
      <c r="B20" s="84"/>
      <c r="C20" s="84"/>
      <c r="D20" s="84"/>
      <c r="E20" s="84"/>
      <c r="F20" s="84"/>
      <c r="G20" s="31">
        <f>SUM(G19:G19)</f>
        <v>25000</v>
      </c>
      <c r="H20" s="31"/>
    </row>
    <row r="21" spans="1:8">
      <c r="A21" s="110"/>
      <c r="B21" s="111"/>
      <c r="C21" s="111"/>
      <c r="D21" s="111"/>
      <c r="E21" s="86"/>
      <c r="F21" s="86"/>
      <c r="G21" s="86"/>
      <c r="H21" s="86"/>
    </row>
    <row r="22" spans="1:8">
      <c r="A22" s="85"/>
      <c r="B22" s="86"/>
      <c r="C22" s="86"/>
      <c r="D22" s="86"/>
      <c r="E22" s="86"/>
      <c r="F22" s="86"/>
      <c r="G22" s="86"/>
      <c r="H22" s="86"/>
    </row>
    <row r="23" spans="1:8" ht="25.5">
      <c r="A23" s="64" t="s">
        <v>36</v>
      </c>
      <c r="B23" s="64" t="s">
        <v>0</v>
      </c>
      <c r="C23" s="64" t="s">
        <v>54</v>
      </c>
      <c r="D23" s="40" t="s">
        <v>14</v>
      </c>
      <c r="E23" s="41" t="s">
        <v>18</v>
      </c>
      <c r="F23" s="41" t="s">
        <v>19</v>
      </c>
      <c r="G23" s="40" t="s">
        <v>17</v>
      </c>
      <c r="H23" s="64" t="s">
        <v>3</v>
      </c>
    </row>
    <row r="24" spans="1:8">
      <c r="A24" s="57">
        <v>1</v>
      </c>
      <c r="B24" s="55" t="s">
        <v>66</v>
      </c>
      <c r="C24" s="56" t="s">
        <v>28</v>
      </c>
      <c r="D24" s="43">
        <v>900</v>
      </c>
      <c r="E24" s="32">
        <v>2</v>
      </c>
      <c r="F24" s="32">
        <v>2</v>
      </c>
      <c r="G24" s="35">
        <f>D24*E24*F24</f>
        <v>3600</v>
      </c>
      <c r="H24" s="26"/>
    </row>
    <row r="25" spans="1:8">
      <c r="A25" s="112" t="s">
        <v>37</v>
      </c>
      <c r="B25" s="113"/>
      <c r="C25" s="113"/>
      <c r="D25" s="113"/>
      <c r="E25" s="113"/>
      <c r="F25" s="113"/>
      <c r="G25" s="44">
        <f>SUM(G24:G24)</f>
        <v>3600</v>
      </c>
      <c r="H25" s="44" t="s">
        <v>33</v>
      </c>
    </row>
    <row r="26" spans="1:8" s="45" customFormat="1">
      <c r="A26" s="46"/>
      <c r="B26" s="47"/>
      <c r="C26" s="47"/>
      <c r="D26" s="47"/>
      <c r="E26" s="47"/>
      <c r="F26" s="47"/>
      <c r="G26" s="48"/>
      <c r="H26" s="48"/>
    </row>
    <row r="27" spans="1:8" ht="25.5">
      <c r="A27" s="64" t="s">
        <v>38</v>
      </c>
      <c r="B27" s="64" t="s">
        <v>0</v>
      </c>
      <c r="C27" s="64" t="s">
        <v>54</v>
      </c>
      <c r="D27" s="40" t="s">
        <v>14</v>
      </c>
      <c r="E27" s="41" t="s">
        <v>18</v>
      </c>
      <c r="F27" s="41" t="s">
        <v>19</v>
      </c>
      <c r="G27" s="40" t="s">
        <v>17</v>
      </c>
      <c r="H27" s="64" t="s">
        <v>3</v>
      </c>
    </row>
    <row r="28" spans="1:8" ht="25.5">
      <c r="A28" s="1">
        <v>1</v>
      </c>
      <c r="B28" s="26" t="s">
        <v>55</v>
      </c>
      <c r="C28" s="26" t="s">
        <v>28</v>
      </c>
      <c r="D28" s="27">
        <v>230</v>
      </c>
      <c r="E28" s="28">
        <v>1</v>
      </c>
      <c r="F28" s="28">
        <v>29</v>
      </c>
      <c r="G28" s="29">
        <f t="shared" ref="G28" si="1">D28*E28*F28</f>
        <v>6670</v>
      </c>
      <c r="H28" s="30"/>
    </row>
    <row r="29" spans="1:8" ht="24.95" customHeight="1">
      <c r="A29" s="83" t="s">
        <v>41</v>
      </c>
      <c r="B29" s="84"/>
      <c r="C29" s="84"/>
      <c r="D29" s="84"/>
      <c r="E29" s="84"/>
      <c r="F29" s="84"/>
      <c r="G29" s="31">
        <f>SUM(G28:G28)</f>
        <v>6670</v>
      </c>
      <c r="H29" s="31"/>
    </row>
    <row r="30" spans="1:8" ht="9" customHeight="1">
      <c r="A30" s="85"/>
      <c r="B30" s="86"/>
      <c r="C30" s="86"/>
      <c r="D30" s="86"/>
      <c r="E30" s="86"/>
      <c r="F30" s="86"/>
      <c r="G30" s="86"/>
      <c r="H30" s="86"/>
    </row>
    <row r="31" spans="1:8" ht="27" customHeight="1">
      <c r="A31" s="64" t="s">
        <v>43</v>
      </c>
      <c r="B31" s="92" t="s">
        <v>0</v>
      </c>
      <c r="C31" s="93"/>
      <c r="D31" s="40" t="s">
        <v>14</v>
      </c>
      <c r="E31" s="41" t="s">
        <v>18</v>
      </c>
      <c r="F31" s="41" t="s">
        <v>19</v>
      </c>
      <c r="G31" s="40" t="s">
        <v>17</v>
      </c>
      <c r="H31" s="64" t="s">
        <v>3</v>
      </c>
    </row>
    <row r="32" spans="1:8" ht="33" customHeight="1">
      <c r="A32" s="32">
        <v>1</v>
      </c>
      <c r="B32" s="94" t="s">
        <v>69</v>
      </c>
      <c r="C32" s="95"/>
      <c r="D32" s="29">
        <v>1500</v>
      </c>
      <c r="E32" s="28">
        <v>1</v>
      </c>
      <c r="F32" s="28">
        <v>1</v>
      </c>
      <c r="G32" s="29">
        <f>D32*E32*F32</f>
        <v>1500</v>
      </c>
      <c r="H32" s="33"/>
    </row>
    <row r="33" spans="1:8" ht="24.95" customHeight="1">
      <c r="A33" s="83" t="s">
        <v>42</v>
      </c>
      <c r="B33" s="84"/>
      <c r="C33" s="84"/>
      <c r="D33" s="84"/>
      <c r="E33" s="84"/>
      <c r="F33" s="84"/>
      <c r="G33" s="31">
        <f>SUM(G32:G32)</f>
        <v>1500</v>
      </c>
      <c r="H33" s="31"/>
    </row>
    <row r="34" spans="1:8" ht="8.25" customHeight="1">
      <c r="A34" s="87"/>
      <c r="B34" s="88"/>
      <c r="C34" s="88"/>
      <c r="D34" s="88"/>
      <c r="E34" s="88"/>
      <c r="F34" s="88"/>
      <c r="G34" s="88"/>
      <c r="H34" s="88"/>
    </row>
    <row r="35" spans="1:8" ht="28.5" customHeight="1">
      <c r="A35" s="64" t="s">
        <v>44</v>
      </c>
      <c r="B35" s="64" t="s">
        <v>0</v>
      </c>
      <c r="C35" s="64"/>
      <c r="D35" s="40" t="s">
        <v>14</v>
      </c>
      <c r="E35" s="41" t="s">
        <v>18</v>
      </c>
      <c r="F35" s="41" t="s">
        <v>19</v>
      </c>
      <c r="G35" s="40" t="s">
        <v>17</v>
      </c>
      <c r="H35" s="64" t="s">
        <v>3</v>
      </c>
    </row>
    <row r="36" spans="1:8" ht="60" customHeight="1">
      <c r="A36" s="37">
        <v>1</v>
      </c>
      <c r="B36" s="34" t="s">
        <v>26</v>
      </c>
      <c r="C36" s="34"/>
      <c r="D36" s="35">
        <f>(G20+G25+G29+G33)</f>
        <v>36770</v>
      </c>
      <c r="E36" s="37">
        <v>1</v>
      </c>
      <c r="F36" s="36">
        <v>0.11</v>
      </c>
      <c r="G36" s="35">
        <f>D36*E36*F36</f>
        <v>4044.7</v>
      </c>
      <c r="H36" s="59"/>
    </row>
    <row r="37" spans="1:8" ht="24.95" customHeight="1">
      <c r="A37" s="83" t="s">
        <v>45</v>
      </c>
      <c r="B37" s="84"/>
      <c r="C37" s="84"/>
      <c r="D37" s="84"/>
      <c r="E37" s="84"/>
      <c r="F37" s="84"/>
      <c r="G37" s="31">
        <f>G36</f>
        <v>4044.7</v>
      </c>
      <c r="H37" s="31"/>
    </row>
    <row r="38" spans="1:8" ht="9" customHeight="1">
      <c r="A38" s="89"/>
      <c r="B38" s="90"/>
      <c r="C38" s="90"/>
      <c r="D38" s="90"/>
      <c r="E38" s="90"/>
      <c r="F38" s="90"/>
      <c r="G38" s="90"/>
      <c r="H38" s="91"/>
    </row>
    <row r="39" spans="1:8" ht="25.5">
      <c r="A39" s="64" t="s">
        <v>48</v>
      </c>
      <c r="B39" s="64" t="s">
        <v>0</v>
      </c>
      <c r="C39" s="64"/>
      <c r="D39" s="40" t="s">
        <v>14</v>
      </c>
      <c r="E39" s="41" t="s">
        <v>18</v>
      </c>
      <c r="F39" s="41" t="s">
        <v>19</v>
      </c>
      <c r="G39" s="40" t="s">
        <v>17</v>
      </c>
      <c r="H39" s="64" t="s">
        <v>3</v>
      </c>
    </row>
    <row r="40" spans="1:8" ht="25.5">
      <c r="A40" s="37">
        <v>1</v>
      </c>
      <c r="B40" s="34" t="s">
        <v>23</v>
      </c>
      <c r="C40" s="34"/>
      <c r="D40" s="35">
        <f>(D36+G36)</f>
        <v>40814.699999999997</v>
      </c>
      <c r="E40" s="37">
        <v>1</v>
      </c>
      <c r="F40" s="36">
        <v>0.06</v>
      </c>
      <c r="G40" s="35">
        <f>D40*E40*F40</f>
        <v>2448.8819999999996</v>
      </c>
      <c r="H40" s="34"/>
    </row>
    <row r="41" spans="1:8">
      <c r="A41" s="83" t="s">
        <v>49</v>
      </c>
      <c r="B41" s="84"/>
      <c r="C41" s="84"/>
      <c r="D41" s="84"/>
      <c r="E41" s="84"/>
      <c r="F41" s="84"/>
      <c r="G41" s="31">
        <f>G40</f>
        <v>2448.8819999999996</v>
      </c>
      <c r="H41" s="31"/>
    </row>
  </sheetData>
  <mergeCells count="34">
    <mergeCell ref="A37:F37"/>
    <mergeCell ref="A38:H38"/>
    <mergeCell ref="A41:F41"/>
    <mergeCell ref="A29:F29"/>
    <mergeCell ref="A30:H30"/>
    <mergeCell ref="B31:C31"/>
    <mergeCell ref="B32:C32"/>
    <mergeCell ref="A33:F33"/>
    <mergeCell ref="A34:H34"/>
    <mergeCell ref="A22:H22"/>
    <mergeCell ref="A25:F25"/>
    <mergeCell ref="A20:F20"/>
    <mergeCell ref="A21:H21"/>
    <mergeCell ref="B15:D15"/>
    <mergeCell ref="E15:F15"/>
    <mergeCell ref="A16:D16"/>
    <mergeCell ref="E16:F16"/>
    <mergeCell ref="B12:D12"/>
    <mergeCell ref="E12:F12"/>
    <mergeCell ref="B13:D13"/>
    <mergeCell ref="E13:F13"/>
    <mergeCell ref="B14:D14"/>
    <mergeCell ref="E14:F14"/>
    <mergeCell ref="B10:D10"/>
    <mergeCell ref="E10:F10"/>
    <mergeCell ref="B11:D11"/>
    <mergeCell ref="E11:F11"/>
    <mergeCell ref="A1:H1"/>
    <mergeCell ref="A5:F5"/>
    <mergeCell ref="A6:H6"/>
    <mergeCell ref="A7:H7"/>
    <mergeCell ref="A8:H8"/>
    <mergeCell ref="B9:D9"/>
    <mergeCell ref="E9:F9"/>
  </mergeCells>
  <phoneticPr fontId="13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topLeftCell="A7" zoomScale="80" zoomScaleNormal="80" workbookViewId="0">
      <selection activeCell="E14" sqref="E14:F14"/>
    </sheetView>
  </sheetViews>
  <sheetFormatPr defaultColWidth="9" defaultRowHeight="14.25"/>
  <cols>
    <col min="1" max="1" width="16.875" style="2" customWidth="1"/>
    <col min="2" max="2" width="38.25" style="2" customWidth="1"/>
    <col min="3" max="3" width="11.375" style="2" customWidth="1"/>
    <col min="4" max="4" width="16.75" style="2" customWidth="1"/>
    <col min="5" max="5" width="10.625" style="2" customWidth="1"/>
    <col min="6" max="6" width="10" style="2" customWidth="1"/>
    <col min="7" max="7" width="16.5" style="2" customWidth="1"/>
    <col min="8" max="8" width="49" style="2" customWidth="1"/>
    <col min="9" max="9" width="30" style="2" customWidth="1"/>
    <col min="10" max="16384" width="9" style="2"/>
  </cols>
  <sheetData>
    <row r="1" spans="1:9" ht="31.5" customHeight="1" thickBot="1">
      <c r="A1" s="73" t="s">
        <v>51</v>
      </c>
      <c r="B1" s="74"/>
      <c r="C1" s="74"/>
      <c r="D1" s="74"/>
      <c r="E1" s="74"/>
      <c r="F1" s="74"/>
      <c r="G1" s="74"/>
      <c r="H1" s="75"/>
    </row>
    <row r="2" spans="1:9" ht="30.75" customHeight="1">
      <c r="A2" s="3" t="s">
        <v>53</v>
      </c>
      <c r="B2" s="4"/>
      <c r="C2" s="4"/>
      <c r="D2" s="5"/>
      <c r="E2" s="6"/>
      <c r="F2" s="6"/>
      <c r="G2" s="4"/>
      <c r="H2" s="7"/>
      <c r="I2"/>
    </row>
    <row r="3" spans="1:9" ht="30.75" customHeight="1">
      <c r="A3" s="8" t="s">
        <v>52</v>
      </c>
      <c r="B3" s="9"/>
      <c r="C3" s="9"/>
      <c r="D3" s="10"/>
      <c r="E3" s="11"/>
      <c r="F3" s="11"/>
      <c r="G3" s="9"/>
      <c r="H3" s="12"/>
    </row>
    <row r="4" spans="1:9" ht="30.75" customHeight="1">
      <c r="A4" s="13" t="s">
        <v>24</v>
      </c>
      <c r="B4" s="62" t="s">
        <v>86</v>
      </c>
      <c r="C4" s="9"/>
      <c r="D4" s="10"/>
      <c r="E4" s="11"/>
      <c r="F4" s="11"/>
      <c r="G4" s="9"/>
      <c r="H4" s="14"/>
    </row>
    <row r="5" spans="1:9" ht="30.75" customHeight="1">
      <c r="A5" s="76" t="s">
        <v>72</v>
      </c>
      <c r="B5" s="77"/>
      <c r="C5" s="77"/>
      <c r="D5" s="77"/>
      <c r="E5" s="77"/>
      <c r="F5" s="77"/>
      <c r="G5" s="65"/>
      <c r="H5" s="15"/>
    </row>
    <row r="6" spans="1:9" ht="30.75" customHeight="1">
      <c r="A6" s="76" t="s">
        <v>73</v>
      </c>
      <c r="B6" s="77"/>
      <c r="C6" s="77"/>
      <c r="D6" s="77"/>
      <c r="E6" s="77"/>
      <c r="F6" s="77"/>
      <c r="G6" s="77"/>
      <c r="H6" s="78"/>
    </row>
    <row r="7" spans="1:9" ht="30.75" customHeight="1">
      <c r="A7" s="76" t="s">
        <v>74</v>
      </c>
      <c r="B7" s="77"/>
      <c r="C7" s="77"/>
      <c r="D7" s="77"/>
      <c r="E7" s="77"/>
      <c r="F7" s="77"/>
      <c r="G7" s="77"/>
      <c r="H7" s="78"/>
    </row>
    <row r="8" spans="1:9" ht="30.75" customHeight="1" thickBot="1">
      <c r="A8" s="96" t="s">
        <v>71</v>
      </c>
      <c r="B8" s="97"/>
      <c r="C8" s="97"/>
      <c r="D8" s="97"/>
      <c r="E8" s="97"/>
      <c r="F8" s="97"/>
      <c r="G8" s="97"/>
      <c r="H8" s="98"/>
    </row>
    <row r="9" spans="1:9" ht="33.75" customHeight="1">
      <c r="A9" s="66"/>
      <c r="B9" s="79" t="s">
        <v>0</v>
      </c>
      <c r="C9" s="79"/>
      <c r="D9" s="79"/>
      <c r="E9" s="79" t="s">
        <v>1</v>
      </c>
      <c r="F9" s="79"/>
      <c r="G9" s="66" t="s">
        <v>2</v>
      </c>
      <c r="H9" s="66" t="s">
        <v>3</v>
      </c>
    </row>
    <row r="10" spans="1:9" ht="31.5" customHeight="1">
      <c r="A10" s="16" t="s">
        <v>4</v>
      </c>
      <c r="B10" s="80" t="s">
        <v>5</v>
      </c>
      <c r="C10" s="80"/>
      <c r="D10" s="81"/>
      <c r="E10" s="82">
        <f>G19</f>
        <v>64180</v>
      </c>
      <c r="F10" s="82"/>
      <c r="G10" s="17"/>
      <c r="H10" s="18"/>
    </row>
    <row r="11" spans="1:9" ht="31.5" customHeight="1">
      <c r="A11" s="16" t="s">
        <v>9</v>
      </c>
      <c r="B11" s="69" t="s">
        <v>10</v>
      </c>
      <c r="C11" s="70"/>
      <c r="D11" s="71"/>
      <c r="E11" s="82">
        <f>G25</f>
        <v>0</v>
      </c>
      <c r="F11" s="82"/>
      <c r="G11" s="17"/>
      <c r="H11" s="18"/>
    </row>
    <row r="12" spans="1:9" ht="31.5" customHeight="1">
      <c r="A12" s="16" t="s">
        <v>11</v>
      </c>
      <c r="B12" s="80" t="s">
        <v>22</v>
      </c>
      <c r="C12" s="80"/>
      <c r="D12" s="81"/>
      <c r="E12" s="82">
        <f>G29</f>
        <v>7059.8</v>
      </c>
      <c r="F12" s="82"/>
      <c r="G12" s="17"/>
      <c r="H12" s="18"/>
    </row>
    <row r="13" spans="1:9" ht="31.5" customHeight="1">
      <c r="A13" s="52" t="s">
        <v>50</v>
      </c>
      <c r="B13" s="69" t="s">
        <v>23</v>
      </c>
      <c r="C13" s="70"/>
      <c r="D13" s="71"/>
      <c r="E13" s="67">
        <f>G33</f>
        <v>4274.3879999999999</v>
      </c>
      <c r="F13" s="68"/>
      <c r="G13" s="17"/>
      <c r="H13" s="18"/>
    </row>
    <row r="14" spans="1:9">
      <c r="A14" s="105" t="s">
        <v>12</v>
      </c>
      <c r="B14" s="106"/>
      <c r="C14" s="106"/>
      <c r="D14" s="106"/>
      <c r="E14" s="107">
        <f>SUM(E10:F13)</f>
        <v>75514.188000000009</v>
      </c>
      <c r="F14" s="107"/>
      <c r="G14" s="19"/>
      <c r="H14" s="20"/>
    </row>
    <row r="15" spans="1:9" ht="20.25">
      <c r="A15" s="21" t="s">
        <v>13</v>
      </c>
      <c r="B15" s="22"/>
      <c r="C15" s="22"/>
      <c r="D15" s="23"/>
      <c r="E15" s="22"/>
      <c r="F15" s="24"/>
      <c r="G15" s="25"/>
      <c r="H15" s="49"/>
    </row>
    <row r="16" spans="1:9" ht="38.25">
      <c r="A16" s="66" t="s">
        <v>27</v>
      </c>
      <c r="B16" s="66" t="s">
        <v>0</v>
      </c>
      <c r="C16" s="66" t="s">
        <v>54</v>
      </c>
      <c r="D16" s="40" t="s">
        <v>14</v>
      </c>
      <c r="E16" s="41" t="s">
        <v>15</v>
      </c>
      <c r="F16" s="41" t="s">
        <v>16</v>
      </c>
      <c r="G16" s="40" t="s">
        <v>17</v>
      </c>
      <c r="H16" s="66" t="s">
        <v>3</v>
      </c>
    </row>
    <row r="17" spans="1:8" ht="38.25">
      <c r="A17" s="103">
        <v>1</v>
      </c>
      <c r="B17" s="26" t="s">
        <v>89</v>
      </c>
      <c r="C17" s="26" t="s">
        <v>32</v>
      </c>
      <c r="D17" s="27">
        <v>430</v>
      </c>
      <c r="E17" s="28">
        <v>3</v>
      </c>
      <c r="F17" s="108">
        <v>42</v>
      </c>
      <c r="G17" s="29">
        <f>D17*E17*F17</f>
        <v>54180</v>
      </c>
      <c r="H17" s="30" t="s">
        <v>79</v>
      </c>
    </row>
    <row r="18" spans="1:8" ht="25.5">
      <c r="A18" s="104"/>
      <c r="B18" s="26" t="s">
        <v>63</v>
      </c>
      <c r="C18" s="26" t="s">
        <v>32</v>
      </c>
      <c r="D18" s="27">
        <v>5000</v>
      </c>
      <c r="E18" s="28">
        <v>2</v>
      </c>
      <c r="F18" s="109"/>
      <c r="G18" s="29">
        <f>D18*E18</f>
        <v>10000</v>
      </c>
      <c r="H18" s="30" t="s">
        <v>65</v>
      </c>
    </row>
    <row r="19" spans="1:8">
      <c r="A19" s="84" t="s">
        <v>40</v>
      </c>
      <c r="B19" s="84"/>
      <c r="C19" s="84"/>
      <c r="D19" s="84"/>
      <c r="E19" s="84"/>
      <c r="F19" s="84"/>
      <c r="G19" s="31">
        <f>SUM(G17:G18)</f>
        <v>64180</v>
      </c>
      <c r="H19" s="31"/>
    </row>
    <row r="20" spans="1:8">
      <c r="A20" s="110"/>
      <c r="B20" s="111"/>
      <c r="C20" s="111"/>
      <c r="D20" s="111"/>
      <c r="E20" s="86"/>
      <c r="F20" s="86"/>
      <c r="G20" s="86"/>
      <c r="H20" s="86"/>
    </row>
    <row r="21" spans="1:8" s="45" customFormat="1">
      <c r="A21" s="46"/>
      <c r="B21" s="47"/>
      <c r="C21" s="47"/>
      <c r="D21" s="47"/>
      <c r="E21" s="47"/>
      <c r="F21" s="47"/>
      <c r="G21" s="48"/>
      <c r="H21" s="48"/>
    </row>
    <row r="22" spans="1:8" ht="9" customHeight="1">
      <c r="A22" s="85"/>
      <c r="B22" s="86"/>
      <c r="C22" s="86"/>
      <c r="D22" s="86"/>
      <c r="E22" s="86"/>
      <c r="F22" s="86"/>
      <c r="G22" s="86"/>
      <c r="H22" s="86"/>
    </row>
    <row r="23" spans="1:8" ht="27" customHeight="1">
      <c r="A23" s="66" t="s">
        <v>43</v>
      </c>
      <c r="B23" s="92" t="s">
        <v>0</v>
      </c>
      <c r="C23" s="93"/>
      <c r="D23" s="40" t="s">
        <v>14</v>
      </c>
      <c r="E23" s="41" t="s">
        <v>18</v>
      </c>
      <c r="F23" s="41" t="s">
        <v>19</v>
      </c>
      <c r="G23" s="40" t="s">
        <v>17</v>
      </c>
      <c r="H23" s="66" t="s">
        <v>3</v>
      </c>
    </row>
    <row r="24" spans="1:8" ht="33" customHeight="1">
      <c r="A24" s="32">
        <v>1</v>
      </c>
      <c r="B24" s="94" t="s">
        <v>69</v>
      </c>
      <c r="C24" s="95"/>
      <c r="D24" s="29">
        <v>0</v>
      </c>
      <c r="E24" s="28">
        <v>1</v>
      </c>
      <c r="F24" s="28">
        <v>1</v>
      </c>
      <c r="G24" s="29">
        <f>D24*E24*F24</f>
        <v>0</v>
      </c>
      <c r="H24" s="33"/>
    </row>
    <row r="25" spans="1:8" ht="24.95" customHeight="1">
      <c r="A25" s="83" t="s">
        <v>42</v>
      </c>
      <c r="B25" s="84"/>
      <c r="C25" s="84"/>
      <c r="D25" s="84"/>
      <c r="E25" s="84"/>
      <c r="F25" s="84"/>
      <c r="G25" s="31">
        <f>SUM(G24:G24)</f>
        <v>0</v>
      </c>
      <c r="H25" s="31"/>
    </row>
    <row r="26" spans="1:8" ht="8.25" customHeight="1">
      <c r="A26" s="87"/>
      <c r="B26" s="88"/>
      <c r="C26" s="88"/>
      <c r="D26" s="88"/>
      <c r="E26" s="88"/>
      <c r="F26" s="88"/>
      <c r="G26" s="88"/>
      <c r="H26" s="88"/>
    </row>
    <row r="27" spans="1:8" ht="28.5" customHeight="1">
      <c r="A27" s="66" t="s">
        <v>44</v>
      </c>
      <c r="B27" s="66" t="s">
        <v>0</v>
      </c>
      <c r="C27" s="66"/>
      <c r="D27" s="40" t="s">
        <v>14</v>
      </c>
      <c r="E27" s="41" t="s">
        <v>18</v>
      </c>
      <c r="F27" s="41" t="s">
        <v>19</v>
      </c>
      <c r="G27" s="40" t="s">
        <v>17</v>
      </c>
      <c r="H27" s="66" t="s">
        <v>3</v>
      </c>
    </row>
    <row r="28" spans="1:8" ht="60" customHeight="1">
      <c r="A28" s="37">
        <v>1</v>
      </c>
      <c r="B28" s="34" t="s">
        <v>26</v>
      </c>
      <c r="C28" s="34"/>
      <c r="D28" s="35">
        <f>(G19+G25)</f>
        <v>64180</v>
      </c>
      <c r="E28" s="37">
        <v>1</v>
      </c>
      <c r="F28" s="36">
        <v>0.11</v>
      </c>
      <c r="G28" s="35">
        <f>D28*E28*F28</f>
        <v>7059.8</v>
      </c>
      <c r="H28" s="59"/>
    </row>
    <row r="29" spans="1:8" ht="24.95" customHeight="1">
      <c r="A29" s="83" t="s">
        <v>45</v>
      </c>
      <c r="B29" s="84"/>
      <c r="C29" s="84"/>
      <c r="D29" s="84"/>
      <c r="E29" s="84"/>
      <c r="F29" s="84"/>
      <c r="G29" s="31">
        <f>G28</f>
        <v>7059.8</v>
      </c>
      <c r="H29" s="31"/>
    </row>
    <row r="30" spans="1:8" ht="9" customHeight="1">
      <c r="A30" s="89"/>
      <c r="B30" s="90"/>
      <c r="C30" s="90"/>
      <c r="D30" s="90"/>
      <c r="E30" s="90"/>
      <c r="F30" s="90"/>
      <c r="G30" s="90"/>
      <c r="H30" s="91"/>
    </row>
    <row r="31" spans="1:8" ht="25.5">
      <c r="A31" s="66" t="s">
        <v>48</v>
      </c>
      <c r="B31" s="66" t="s">
        <v>0</v>
      </c>
      <c r="C31" s="66"/>
      <c r="D31" s="40" t="s">
        <v>14</v>
      </c>
      <c r="E31" s="41" t="s">
        <v>18</v>
      </c>
      <c r="F31" s="41" t="s">
        <v>19</v>
      </c>
      <c r="G31" s="40" t="s">
        <v>17</v>
      </c>
      <c r="H31" s="66" t="s">
        <v>3</v>
      </c>
    </row>
    <row r="32" spans="1:8" ht="25.5">
      <c r="A32" s="37">
        <v>1</v>
      </c>
      <c r="B32" s="34" t="s">
        <v>23</v>
      </c>
      <c r="C32" s="34"/>
      <c r="D32" s="35">
        <f>(D28+G28)</f>
        <v>71239.8</v>
      </c>
      <c r="E32" s="37">
        <v>1</v>
      </c>
      <c r="F32" s="36">
        <v>0.06</v>
      </c>
      <c r="G32" s="35">
        <f>D32*E32*F32</f>
        <v>4274.3879999999999</v>
      </c>
      <c r="H32" s="34"/>
    </row>
    <row r="33" spans="1:8">
      <c r="A33" s="83" t="s">
        <v>49</v>
      </c>
      <c r="B33" s="84"/>
      <c r="C33" s="84"/>
      <c r="D33" s="84"/>
      <c r="E33" s="84"/>
      <c r="F33" s="84"/>
      <c r="G33" s="31">
        <f>G32</f>
        <v>4274.3879999999999</v>
      </c>
      <c r="H33" s="31"/>
    </row>
  </sheetData>
  <mergeCells count="29">
    <mergeCell ref="B9:D9"/>
    <mergeCell ref="E9:F9"/>
    <mergeCell ref="A1:H1"/>
    <mergeCell ref="A5:F5"/>
    <mergeCell ref="A6:H6"/>
    <mergeCell ref="A7:H7"/>
    <mergeCell ref="A8:H8"/>
    <mergeCell ref="B11:D11"/>
    <mergeCell ref="E11:F11"/>
    <mergeCell ref="B12:D12"/>
    <mergeCell ref="E12:F12"/>
    <mergeCell ref="B10:D10"/>
    <mergeCell ref="E10:F10"/>
    <mergeCell ref="A19:F19"/>
    <mergeCell ref="A20:H20"/>
    <mergeCell ref="B13:D13"/>
    <mergeCell ref="E13:F13"/>
    <mergeCell ref="A14:D14"/>
    <mergeCell ref="E14:F14"/>
    <mergeCell ref="A17:A18"/>
    <mergeCell ref="F17:F18"/>
    <mergeCell ref="A29:F29"/>
    <mergeCell ref="A30:H30"/>
    <mergeCell ref="A33:F33"/>
    <mergeCell ref="A22:H22"/>
    <mergeCell ref="B23:C23"/>
    <mergeCell ref="B24:C24"/>
    <mergeCell ref="A25:F25"/>
    <mergeCell ref="A26:H26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Quotation</vt:lpstr>
      <vt:lpstr> 新经销商售后质量研讨会3.13</vt:lpstr>
      <vt:lpstr>客户体验促进会研讨会3.20</vt:lpstr>
      <vt:lpstr>流程明检项目会议 3.25</vt:lpstr>
    </vt:vector>
  </TitlesOfParts>
  <Company>BBA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China</cp:lastModifiedBy>
  <cp:lastPrinted>2019-01-31T04:14:20Z</cp:lastPrinted>
  <dcterms:created xsi:type="dcterms:W3CDTF">2016-04-12T07:55:47Z</dcterms:created>
  <dcterms:modified xsi:type="dcterms:W3CDTF">2019-04-19T06:28:14Z</dcterms:modified>
</cp:coreProperties>
</file>