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86139\Desktop\报价ING\"/>
    </mc:Choice>
  </mc:AlternateContent>
  <xr:revisionPtr revIDLastSave="0" documentId="13_ncr:1_{6900B984-2B5E-4680-A24E-88C23EC734E1}" xr6:coauthVersionLast="46" xr6:coauthVersionMax="46" xr10:uidLastSave="{00000000-0000-0000-0000-000000000000}"/>
  <bookViews>
    <workbookView xWindow="-103" yWindow="-103" windowWidth="16663" windowHeight="8863" activeTab="1" xr2:uid="{00000000-000D-0000-FFFF-FFFF00000000}"/>
  </bookViews>
  <sheets>
    <sheet name="昂科威旅行社" sheetId="16" r:id="rId1"/>
    <sheet name="威朗pro旅行社" sheetId="17" r:id="rId2"/>
  </sheets>
  <definedNames>
    <definedName name="_xlnm.Print_Area" localSheetId="0">昂科威旅行社!$A$1:$H$37</definedName>
    <definedName name="_xlnm.Print_Area" localSheetId="1">威朗pro旅行社!$A$1:$H$37</definedName>
    <definedName name="_xlnm.Print_Titles" localSheetId="0">昂科威旅行社!$1:$7</definedName>
    <definedName name="_xlnm.Print_Titles" localSheetId="1">威朗pro旅行社!$1:$7</definedName>
  </definedNames>
  <calcPr calcId="181029"/>
</workbook>
</file>

<file path=xl/calcChain.xml><?xml version="1.0" encoding="utf-8"?>
<calcChain xmlns="http://schemas.openxmlformats.org/spreadsheetml/2006/main">
  <c r="G34" i="17" l="1"/>
  <c r="G32" i="17"/>
  <c r="G30" i="17"/>
  <c r="G28" i="17"/>
  <c r="G27" i="17"/>
  <c r="G26" i="17"/>
  <c r="G25" i="17"/>
  <c r="G24" i="17"/>
  <c r="G23" i="17"/>
  <c r="G21" i="17"/>
  <c r="G20" i="17"/>
  <c r="G19" i="17"/>
  <c r="G18" i="17"/>
  <c r="G16" i="17"/>
  <c r="F15" i="17"/>
  <c r="G15" i="17" s="1"/>
  <c r="G14" i="17"/>
  <c r="G13" i="17"/>
  <c r="G12" i="17"/>
  <c r="G11" i="17"/>
  <c r="D35" i="17" s="1"/>
  <c r="G35" i="17" s="1"/>
  <c r="G10" i="17"/>
  <c r="G36" i="17" s="1"/>
  <c r="G37" i="17" s="1"/>
  <c r="F15" i="16"/>
  <c r="F14" i="16"/>
  <c r="G22" i="16"/>
  <c r="G21" i="16"/>
  <c r="G20" i="16"/>
  <c r="G19" i="16"/>
  <c r="G18" i="16"/>
  <c r="G32" i="16"/>
  <c r="G30" i="16"/>
  <c r="G25" i="16"/>
  <c r="G26" i="16"/>
  <c r="G27" i="16"/>
  <c r="G28" i="16"/>
  <c r="G10" i="16"/>
  <c r="G11" i="16"/>
  <c r="G12" i="16"/>
  <c r="G13" i="16"/>
  <c r="G14" i="16"/>
  <c r="G15" i="16"/>
  <c r="C25" i="16"/>
  <c r="G17" i="16"/>
  <c r="G24" i="16"/>
  <c r="G9" i="16"/>
  <c r="D35" i="16"/>
  <c r="G35" i="16"/>
  <c r="G36" i="16"/>
  <c r="G37" i="16"/>
</calcChain>
</file>

<file path=xl/sharedStrings.xml><?xml version="1.0" encoding="utf-8"?>
<sst xmlns="http://schemas.openxmlformats.org/spreadsheetml/2006/main" count="136" uniqueCount="86">
  <si>
    <t xml:space="preserve">Event:                 </t>
  </si>
  <si>
    <t xml:space="preserve">Date:                  </t>
  </si>
  <si>
    <t xml:space="preserve">Number of person:       </t>
    <phoneticPr fontId="1" type="noConversion"/>
  </si>
  <si>
    <t>媒体相关</t>
    <phoneticPr fontId="1" type="noConversion"/>
  </si>
  <si>
    <t>其他（请务必考虑如下明细的发票是否可以使用，是否需要增加税率）</t>
    <phoneticPr fontId="1" type="noConversion"/>
  </si>
  <si>
    <t xml:space="preserve">Project No:               </t>
    <phoneticPr fontId="1" type="noConversion"/>
  </si>
  <si>
    <t>媒体交通补贴
Media Traffic Reimbursement</t>
    <phoneticPr fontId="1" type="noConversion"/>
  </si>
  <si>
    <t>媒体用餐
Have meals</t>
    <phoneticPr fontId="1" type="noConversion"/>
  </si>
  <si>
    <t>公付房费
Public housing charge</t>
    <phoneticPr fontId="1" type="noConversion"/>
  </si>
  <si>
    <t>项目Item</t>
    <phoneticPr fontId="1" type="noConversion"/>
  </si>
  <si>
    <t>规格Detail</t>
    <phoneticPr fontId="1" type="noConversion"/>
  </si>
  <si>
    <t>数量amount</t>
    <phoneticPr fontId="1" type="noConversion"/>
  </si>
  <si>
    <t>次数times</t>
    <phoneticPr fontId="1" type="noConversion"/>
  </si>
  <si>
    <t>备注Remarks</t>
    <phoneticPr fontId="1" type="noConversion"/>
  </si>
  <si>
    <t>单价</t>
    <phoneticPr fontId="1" type="noConversion"/>
  </si>
  <si>
    <t>总价</t>
  </si>
  <si>
    <t>旅行社费用 fee for agency</t>
    <phoneticPr fontId="1" type="noConversion"/>
  </si>
  <si>
    <t>活动标价后的10%</t>
    <phoneticPr fontId="1" type="noConversion"/>
  </si>
  <si>
    <t>旅行社服务费 service charge for agency</t>
    <phoneticPr fontId="1" type="noConversion"/>
  </si>
  <si>
    <t>用车需求（根据媒体具体航班调整需求）</t>
    <phoneticPr fontId="1" type="noConversion"/>
  </si>
  <si>
    <t>上下浮动1间
up 1 room</t>
    <phoneticPr fontId="1" type="noConversion"/>
  </si>
  <si>
    <r>
      <t>客房要求：
1、电话：开通国内长途、关闭国际长途(telephone: local call and long-distance call are opened, international direct dialing in closed)
2、网络：可宽带上网，WIFI、有限网络均免费</t>
    </r>
    <r>
      <rPr>
        <sz val="9"/>
        <color indexed="8"/>
        <rFont val="微软雅黑"/>
        <family val="2"/>
        <charset val="134"/>
      </rPr>
      <t xml:space="preserve">
3、关闭MINI BAR、洗衣服务、签单权以及房间内可能有的收费项目（如收费电视等）Mini Bar(consumption list: in room consumption closed. clear the mini bar)
4、早餐：均含单早 include breakfast
5、环境：干净、舒适、相对安静（尤其针是媒体）。媒体房间尽量保证大床房，房型统一 Clean and same room type 
6、延时退房 </t>
    </r>
    <phoneticPr fontId="1" type="noConversion"/>
  </si>
  <si>
    <t>媒体房间水果</t>
    <phoneticPr fontId="1" type="noConversion"/>
  </si>
  <si>
    <t>SGM工作人员（自付）；
上下浮动1间
SGM Employee Pay</t>
    <phoneticPr fontId="1" type="noConversion"/>
  </si>
  <si>
    <t>备用车 back up</t>
    <phoneticPr fontId="1" type="noConversion"/>
  </si>
  <si>
    <t>酒店相关：广德木子度假村</t>
    <phoneticPr fontId="1" type="noConversion"/>
  </si>
  <si>
    <t>车辆安排</t>
    <phoneticPr fontId="1" type="noConversion"/>
  </si>
  <si>
    <t>车辆清洁&amp;加油 Vehicle cleaning &amp; oil</t>
    <phoneticPr fontId="1" type="noConversion"/>
  </si>
  <si>
    <t>GL8</t>
    <phoneticPr fontId="1" type="noConversion"/>
  </si>
  <si>
    <t>包含旅行社活动期间住宿/用餐，按1人</t>
    <phoneticPr fontId="1" type="noConversion"/>
  </si>
  <si>
    <t>自付房费
一、客人签单部分由会务组负责人员负责确认是否划入总账
二、房型以酒店当时大床房数量决定</t>
    <phoneticPr fontId="1" type="noConversion"/>
  </si>
  <si>
    <t>活动相关</t>
    <phoneticPr fontId="1" type="noConversion"/>
  </si>
  <si>
    <t xml:space="preserve">VENUE:                  </t>
    <phoneticPr fontId="1" type="noConversion"/>
  </si>
  <si>
    <t>媒体2家</t>
    <phoneticPr fontId="1" type="noConversion"/>
  </si>
  <si>
    <t>4月23日送机（广德-上海） shuttle bus</t>
  </si>
  <si>
    <t>4月21日-2月23日大床房（含服务费，宽带费用）
King-size bed room</t>
    <phoneticPr fontId="1" type="noConversion"/>
  </si>
  <si>
    <t>4月21日-4月23日大床房（含服务费，宽带费用）
King-size bed room</t>
    <phoneticPr fontId="1" type="noConversion"/>
  </si>
  <si>
    <t>4月22日-4月24日大床房（含服务费，宽带费用）
King-size bed room</t>
    <phoneticPr fontId="1" type="noConversion"/>
  </si>
  <si>
    <t xml:space="preserve">别克昂科威Plus 艾维亚&amp;昂科旗48V艾维亚 提前试驾旅行社SOW  Buick Evision Plus &amp; Enclave 48V Test Drive In-advance Travel Agency SOW </t>
    <phoneticPr fontId="1" type="noConversion"/>
  </si>
  <si>
    <t>4月21日-4月23日标间（含服务费，宽带费用）朗明、朗知等工作人员住房
Standard room</t>
    <phoneticPr fontId="1" type="noConversion"/>
  </si>
  <si>
    <t>广德</t>
    <phoneticPr fontId="1" type="noConversion"/>
  </si>
  <si>
    <t>时令水果</t>
    <phoneticPr fontId="1" type="noConversion"/>
  </si>
  <si>
    <t>4月21日接机（上海-广德） shuttle bus</t>
    <phoneticPr fontId="1" type="noConversion"/>
  </si>
  <si>
    <t>4月22日接机（上海-广德） shuttle bus</t>
    <phoneticPr fontId="1" type="noConversion"/>
  </si>
  <si>
    <t>4月24日送机（广德-上海） shuttle bus</t>
  </si>
  <si>
    <t>GL8</t>
    <phoneticPr fontId="1" type="noConversion"/>
  </si>
  <si>
    <t>斐济矿泉水500ml*24瓶 （1箱）</t>
    <phoneticPr fontId="1" type="noConversion"/>
  </si>
  <si>
    <t>https://item.m.jd.com/product/1093199.html?wxa_abtest=o&amp;utm_source=iosapp&amp;utm_medium=appshare&amp;utm_campaign=t_335139774&amp;utm_term=Wxfriends&amp;ad_od=share&amp;utm_user=plusmember&amp;gx=RnFlxWQLa2fdz9RP--twWysRf074Ib8m8Ym5</t>
    <phoneticPr fontId="1" type="noConversion"/>
  </si>
  <si>
    <t>矿泉水Water</t>
    <phoneticPr fontId="1" type="noConversion"/>
  </si>
  <si>
    <t>竞品车辆租借 Competitor Vehicle Rental</t>
  </si>
  <si>
    <t>冠道370TURBO 9AT豪华版（新车）</t>
    <phoneticPr fontId="1" type="noConversion"/>
  </si>
  <si>
    <t>拖车费</t>
    <phoneticPr fontId="1" type="noConversion"/>
  </si>
  <si>
    <t>TIGUAN L 7座 380TSI 越享版（新车）</t>
    <phoneticPr fontId="1" type="noConversion"/>
  </si>
  <si>
    <t>TIGUAN L 5座 330TSI 智享版（新车）</t>
    <phoneticPr fontId="1" type="noConversion"/>
  </si>
  <si>
    <t>奥迪Q5L 40TFSI 荣享进取型（新车）</t>
    <phoneticPr fontId="1" type="noConversion"/>
  </si>
  <si>
    <t>4台车拖车费用</t>
    <phoneticPr fontId="1" type="noConversion"/>
  </si>
  <si>
    <t>午餐 4月22-23日 lunch（不低于200元）</t>
    <phoneticPr fontId="1" type="noConversion"/>
  </si>
  <si>
    <t>2021年4月22日-24日</t>
    <phoneticPr fontId="1" type="noConversion"/>
  </si>
  <si>
    <t>晚餐（酒店桌餐或单点）4月21-22日 dinner（不低于300元）</t>
    <phoneticPr fontId="1" type="noConversion"/>
  </si>
  <si>
    <t>媒体8人+工作人员10人 media 7+staff 10</t>
    <phoneticPr fontId="1" type="noConversion"/>
  </si>
  <si>
    <t>500元/人，共4000元（固定费用）</t>
    <phoneticPr fontId="1" type="noConversion"/>
  </si>
  <si>
    <t>每台车每天7千元</t>
    <phoneticPr fontId="1" type="noConversion"/>
  </si>
  <si>
    <t>总计(不含税）</t>
    <phoneticPr fontId="1" type="noConversion"/>
  </si>
  <si>
    <t>总计（含增值税6%）</t>
    <phoneticPr fontId="1" type="noConversion"/>
  </si>
  <si>
    <t xml:space="preserve">别克威朗Pro 提前试驾旅行社SOW  Buick Verano Pro Test Drive In-advance Travel Agency SOW </t>
    <phoneticPr fontId="1" type="noConversion"/>
  </si>
  <si>
    <t>2021年4月22日-25日</t>
    <phoneticPr fontId="1" type="noConversion"/>
  </si>
  <si>
    <t>4月23日-2月25日大床房（含服务费，宽带费用）
King-size bed room</t>
    <phoneticPr fontId="1" type="noConversion"/>
  </si>
  <si>
    <t>4月22日-4月23日大床房（含服务费，宽带费用）
King-size bed room</t>
    <phoneticPr fontId="1" type="noConversion"/>
  </si>
  <si>
    <t>4月23日-4月24日大床房（含服务费，宽带费用）
King-size bed room</t>
    <phoneticPr fontId="1" type="noConversion"/>
  </si>
  <si>
    <t>媒体因航班问题需上海住宿一晚
酒店：虹桥机场附近（满足媒体酒店住宿标准）</t>
    <phoneticPr fontId="1" type="noConversion"/>
  </si>
  <si>
    <t>4月23日-4月25日大床房（含服务费，宽带费用）
King-size bed room</t>
    <phoneticPr fontId="1" type="noConversion"/>
  </si>
  <si>
    <t>2月23日-2月25日标间（含服务费，宽带费用）朗明、朗知等工作人员住房 Standard room</t>
    <phoneticPr fontId="1" type="noConversion"/>
  </si>
  <si>
    <t>晚餐（酒店自助）4月22-24日 dinner（不低于300元）</t>
    <phoneticPr fontId="1" type="noConversion"/>
  </si>
  <si>
    <t>媒体5人+工作人员10人 media 5+staff 10</t>
    <phoneticPr fontId="1" type="noConversion"/>
  </si>
  <si>
    <t>午餐 4月23-24日 lunch（不低于200元）</t>
    <phoneticPr fontId="1" type="noConversion"/>
  </si>
  <si>
    <t>速腾280TSI DSG旗舰智联版（新车）含拖车费</t>
    <phoneticPr fontId="1" type="noConversion"/>
  </si>
  <si>
    <t>思域220Turbo燃擎版（新车）含拖车费</t>
    <phoneticPr fontId="1" type="noConversion"/>
  </si>
  <si>
    <t>2台车拖车费用</t>
    <phoneticPr fontId="1" type="noConversion"/>
  </si>
  <si>
    <t>4月23日接机（上海-广德） shuttle bus</t>
    <phoneticPr fontId="1" type="noConversion"/>
  </si>
  <si>
    <t>4月24日送机（广德-上海） shuttle bus</t>
    <phoneticPr fontId="1" type="noConversion"/>
  </si>
  <si>
    <t>4月25日送机（广德-上海） shuttle bus</t>
    <phoneticPr fontId="1" type="noConversion"/>
  </si>
  <si>
    <t>4月22日-24日工作车（全天，往返摆渡酒店-试车场）</t>
    <phoneticPr fontId="1" type="noConversion"/>
  </si>
  <si>
    <t>500元/人，共500元（固定费用）</t>
    <phoneticPr fontId="1" type="noConversion"/>
  </si>
  <si>
    <t>矿泉水Water</t>
  </si>
  <si>
    <t>斐济矿泉水500ml*24瓶 （1箱）</t>
  </si>
  <si>
    <t>https://item.m.jd.com/product/1093199.html?wxa_abtest=o&amp;utm_source=iosapp&amp;utm_medium=appshare&amp;utm_campaign=t_335139774&amp;utm_term=Wxfriends&amp;ad_od=share&amp;utm_user=plusmember&amp;gx=RnFlxWQLa2fdz9RP--twWysRf074Ib8m8Ym5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</si>
</sst>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 &quot;¥&quot;* #,##0.00_ ;_ &quot;¥&quot;* \-#,##0.00_ ;_ &quot;¥&quot;* &quot;-&quot;??_ ;_ @_ "/>
    <numFmt numFmtId="43" formatCode="_ * #,##0.00_ ;_ * \-#,##0.00_ ;_ * &quot;-&quot;??_ ;_ @_ "/>
    <numFmt numFmtId="176" formatCode="#,##0_ "/>
    <numFmt numFmtId="177" formatCode="_ &quot;￥&quot;* #,##0.00_ ;_ &quot;￥&quot;* \-#,##0.00_ ;_ &quot;￥&quot;* &quot;-&quot;??_ ;_ @_ "/>
    <numFmt numFmtId="178" formatCode="_-* #,##0.00\ _€_-;\-* #,##0.00\ _€_-;_-* &quot;-&quot;??\ _€_-;_-@_-"/>
    <numFmt numFmtId="179" formatCode="_-* #,##0.00\ [$€]_-;\-* #,##0.00\ [$€]_-;_-* &quot;-&quot;??\ [$€]_-;_-@_-"/>
    <numFmt numFmtId="180" formatCode="_-* #,##0.00\ [$€-1]_-;\-* #,##0.00\ [$€-1]_-;_-* &quot;-&quot;??\ [$€-1]_-"/>
    <numFmt numFmtId="181" formatCode="#,##0_);[Red]\(#,##0\)"/>
  </numFmts>
  <fonts count="36">
    <font>
      <sz val="12"/>
      <name val="宋体"/>
      <charset val="134"/>
    </font>
    <font>
      <sz val="9"/>
      <name val="宋体"/>
      <family val="3"/>
      <charset val="134"/>
    </font>
    <font>
      <sz val="10"/>
      <name val="Arial"/>
      <family val="2"/>
    </font>
    <font>
      <sz val="12"/>
      <name val="Times New Roman"/>
      <family val="1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62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10"/>
      <name val="宋体"/>
      <family val="3"/>
      <charset val="134"/>
    </font>
    <font>
      <sz val="12"/>
      <name val="宋体"/>
      <family val="3"/>
      <charset val="134"/>
    </font>
    <font>
      <sz val="9"/>
      <name val="微软雅黑"/>
      <family val="2"/>
      <charset val="134"/>
    </font>
    <font>
      <b/>
      <sz val="9"/>
      <name val="微软雅黑"/>
      <family val="2"/>
      <charset val="134"/>
    </font>
    <font>
      <sz val="9"/>
      <color indexed="8"/>
      <name val="微软雅黑"/>
      <family val="2"/>
      <charset val="134"/>
    </font>
    <font>
      <b/>
      <sz val="9"/>
      <color rgb="FFC00000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sz val="10"/>
      <name val="Verdana"/>
      <family val="2"/>
    </font>
    <font>
      <u/>
      <sz val="10"/>
      <color indexed="36"/>
      <name val="Arial"/>
      <family val="2"/>
    </font>
    <font>
      <sz val="10"/>
      <name val="Geneva"/>
      <family val="2"/>
    </font>
    <font>
      <b/>
      <sz val="15"/>
      <color indexed="62"/>
      <name val="宋体"/>
      <family val="3"/>
      <charset val="134"/>
    </font>
    <font>
      <b/>
      <sz val="13"/>
      <color indexed="62"/>
      <name val="宋体"/>
      <family val="3"/>
      <charset val="134"/>
    </font>
    <font>
      <b/>
      <sz val="11"/>
      <color indexed="62"/>
      <name val="宋体"/>
      <family val="3"/>
      <charset val="134"/>
    </font>
    <font>
      <b/>
      <sz val="18"/>
      <color indexed="62"/>
      <name val="宋体"/>
      <family val="3"/>
      <charset val="134"/>
    </font>
    <font>
      <sz val="11"/>
      <color indexed="14"/>
      <name val="宋体"/>
      <family val="3"/>
      <charset val="134"/>
    </font>
    <font>
      <u/>
      <sz val="12"/>
      <color theme="10"/>
      <name val="宋体"/>
      <family val="3"/>
      <charset val="134"/>
    </font>
  </fonts>
  <fills count="27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6">
    <xf numFmtId="0" fontId="0" fillId="0" borderId="0">
      <alignment vertical="center"/>
    </xf>
    <xf numFmtId="0" fontId="2" fillId="0" borderId="0" applyNumberFormat="0" applyBorder="0" applyAlignment="0" applyProtection="0">
      <alignment vertical="center"/>
    </xf>
    <xf numFmtId="0" fontId="3" fillId="0" borderId="0" applyNumberFormat="0" applyBorder="0" applyAlignment="0" applyProtection="0">
      <alignment vertical="center"/>
    </xf>
    <xf numFmtId="0" fontId="4" fillId="2" borderId="0" applyNumberFormat="0" applyBorder="0" applyProtection="0">
      <alignment vertical="center"/>
    </xf>
    <xf numFmtId="0" fontId="4" fillId="3" borderId="0" applyNumberFormat="0" applyBorder="0" applyProtection="0">
      <alignment vertical="center"/>
    </xf>
    <xf numFmtId="0" fontId="4" fillId="4" borderId="0" applyNumberFormat="0" applyBorder="0" applyProtection="0">
      <alignment vertical="center"/>
    </xf>
    <xf numFmtId="0" fontId="4" fillId="5" borderId="0" applyNumberFormat="0" applyBorder="0" applyProtection="0">
      <alignment vertical="center"/>
    </xf>
    <xf numFmtId="0" fontId="4" fillId="6" borderId="0" applyNumberFormat="0" applyBorder="0" applyProtection="0">
      <alignment vertical="center"/>
    </xf>
    <xf numFmtId="0" fontId="4" fillId="7" borderId="0" applyNumberFormat="0" applyBorder="0" applyProtection="0">
      <alignment vertical="center"/>
    </xf>
    <xf numFmtId="0" fontId="4" fillId="8" borderId="0" applyNumberFormat="0" applyBorder="0" applyProtection="0">
      <alignment vertical="center"/>
    </xf>
    <xf numFmtId="0" fontId="4" fillId="9" borderId="0" applyNumberFormat="0" applyBorder="0" applyProtection="0">
      <alignment vertical="center"/>
    </xf>
    <xf numFmtId="0" fontId="4" fillId="10" borderId="0" applyNumberFormat="0" applyBorder="0" applyProtection="0">
      <alignment vertical="center"/>
    </xf>
    <xf numFmtId="0" fontId="4" fillId="5" borderId="0" applyNumberFormat="0" applyBorder="0" applyProtection="0">
      <alignment vertical="center"/>
    </xf>
    <xf numFmtId="0" fontId="4" fillId="8" borderId="0" applyNumberFormat="0" applyBorder="0" applyProtection="0">
      <alignment vertical="center"/>
    </xf>
    <xf numFmtId="0" fontId="4" fillId="11" borderId="0" applyNumberFormat="0" applyBorder="0" applyProtection="0">
      <alignment vertical="center"/>
    </xf>
    <xf numFmtId="0" fontId="5" fillId="12" borderId="0" applyNumberFormat="0" applyBorder="0" applyProtection="0">
      <alignment vertical="center"/>
    </xf>
    <xf numFmtId="0" fontId="5" fillId="9" borderId="0" applyNumberFormat="0" applyBorder="0" applyProtection="0">
      <alignment vertical="center"/>
    </xf>
    <xf numFmtId="0" fontId="5" fillId="10" borderId="0" applyNumberFormat="0" applyBorder="0" applyProtection="0">
      <alignment vertical="center"/>
    </xf>
    <xf numFmtId="0" fontId="5" fillId="13" borderId="0" applyNumberFormat="0" applyBorder="0" applyProtection="0">
      <alignment vertical="center"/>
    </xf>
    <xf numFmtId="0" fontId="5" fillId="14" borderId="0" applyNumberFormat="0" applyBorder="0" applyProtection="0">
      <alignment vertical="center"/>
    </xf>
    <xf numFmtId="0" fontId="5" fillId="15" borderId="0" applyNumberFormat="0" applyBorder="0" applyProtection="0">
      <alignment vertical="center"/>
    </xf>
    <xf numFmtId="0" fontId="5" fillId="16" borderId="0" applyNumberFormat="0" applyBorder="0" applyProtection="0">
      <alignment vertical="center"/>
    </xf>
    <xf numFmtId="0" fontId="5" fillId="17" borderId="0" applyNumberFormat="0" applyBorder="0" applyProtection="0">
      <alignment vertical="center"/>
    </xf>
    <xf numFmtId="0" fontId="5" fillId="18" borderId="0" applyNumberFormat="0" applyBorder="0" applyProtection="0">
      <alignment vertical="center"/>
    </xf>
    <xf numFmtId="0" fontId="5" fillId="13" borderId="0" applyNumberFormat="0" applyBorder="0" applyProtection="0">
      <alignment vertical="center"/>
    </xf>
    <xf numFmtId="0" fontId="5" fillId="14" borderId="0" applyNumberFormat="0" applyBorder="0" applyProtection="0">
      <alignment vertical="center"/>
    </xf>
    <xf numFmtId="0" fontId="5" fillId="19" borderId="0" applyNumberFormat="0" applyBorder="0" applyProtection="0">
      <alignment vertical="center"/>
    </xf>
    <xf numFmtId="0" fontId="6" fillId="3" borderId="0" applyNumberFormat="0" applyBorder="0" applyProtection="0">
      <alignment vertical="center"/>
    </xf>
    <xf numFmtId="0" fontId="7" fillId="20" borderId="1" applyNumberFormat="0" applyProtection="0">
      <alignment vertical="center"/>
    </xf>
    <xf numFmtId="0" fontId="8" fillId="21" borderId="2" applyNumberFormat="0" applyProtection="0">
      <alignment vertical="center"/>
    </xf>
    <xf numFmtId="0" fontId="9" fillId="0" borderId="0" applyNumberFormat="0" applyBorder="0" applyProtection="0">
      <alignment vertical="center"/>
    </xf>
    <xf numFmtId="0" fontId="10" fillId="4" borderId="0" applyNumberFormat="0" applyBorder="0" applyProtection="0">
      <alignment vertical="center"/>
    </xf>
    <xf numFmtId="0" fontId="11" fillId="0" borderId="3" applyNumberFormat="0" applyProtection="0">
      <alignment vertical="center"/>
    </xf>
    <xf numFmtId="0" fontId="12" fillId="0" borderId="4" applyNumberFormat="0" applyProtection="0">
      <alignment vertical="center"/>
    </xf>
    <xf numFmtId="0" fontId="13" fillId="0" borderId="5" applyNumberFormat="0" applyProtection="0">
      <alignment vertical="center"/>
    </xf>
    <xf numFmtId="0" fontId="13" fillId="0" borderId="0" applyNumberFormat="0" applyBorder="0" applyProtection="0">
      <alignment vertical="center"/>
    </xf>
    <xf numFmtId="0" fontId="14" fillId="7" borderId="1" applyNumberFormat="0" applyProtection="0">
      <alignment vertical="center"/>
    </xf>
    <xf numFmtId="0" fontId="15" fillId="0" borderId="6" applyNumberFormat="0" applyProtection="0">
      <alignment vertical="center"/>
    </xf>
    <xf numFmtId="0" fontId="16" fillId="22" borderId="0" applyNumberFormat="0" applyBorder="0" applyProtection="0">
      <alignment vertical="center"/>
    </xf>
    <xf numFmtId="0" fontId="21" fillId="23" borderId="7" applyNumberFormat="0" applyProtection="0">
      <alignment vertical="center"/>
    </xf>
    <xf numFmtId="0" fontId="17" fillId="20" borderId="8" applyNumberFormat="0" applyProtection="0">
      <alignment vertical="center"/>
    </xf>
    <xf numFmtId="0" fontId="18" fillId="0" borderId="0" applyNumberFormat="0" applyBorder="0" applyProtection="0">
      <alignment vertical="center"/>
    </xf>
    <xf numFmtId="0" fontId="19" fillId="0" borderId="9" applyNumberFormat="0" applyProtection="0">
      <alignment vertical="center"/>
    </xf>
    <xf numFmtId="0" fontId="20" fillId="0" borderId="0" applyNumberFormat="0" applyBorder="0" applyProtection="0">
      <alignment vertical="center"/>
    </xf>
    <xf numFmtId="0" fontId="3" fillId="0" borderId="0" applyNumberFormat="0" applyBorder="0" applyAlignment="0" applyProtection="0">
      <alignment vertical="center"/>
    </xf>
    <xf numFmtId="0" fontId="2" fillId="0" borderId="0" applyNumberFormat="0" applyBorder="0" applyAlignment="0" applyProtection="0">
      <alignment vertical="center"/>
    </xf>
    <xf numFmtId="0" fontId="21" fillId="0" borderId="0">
      <alignment vertical="center"/>
    </xf>
    <xf numFmtId="0" fontId="26" fillId="0" borderId="0">
      <alignment vertical="center"/>
    </xf>
    <xf numFmtId="0" fontId="27" fillId="0" borderId="0"/>
    <xf numFmtId="0" fontId="3" fillId="0" borderId="0"/>
    <xf numFmtId="0" fontId="27" fillId="0" borderId="0"/>
    <xf numFmtId="0" fontId="21" fillId="0" borderId="0"/>
    <xf numFmtId="0" fontId="2" fillId="0" borderId="0"/>
    <xf numFmtId="0" fontId="21" fillId="0" borderId="0"/>
    <xf numFmtId="0" fontId="28" fillId="0" borderId="0" applyNumberFormat="0" applyFill="0" applyBorder="0" applyAlignment="0" applyProtection="0">
      <alignment vertical="top"/>
      <protection locked="0"/>
    </xf>
    <xf numFmtId="43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8" fontId="4" fillId="0" borderId="0" applyFont="0" applyFill="0" applyBorder="0" applyAlignment="0" applyProtection="0"/>
    <xf numFmtId="179" fontId="2" fillId="0" borderId="0" applyFont="0" applyFill="0" applyBorder="0" applyAlignment="0" applyProtection="0"/>
    <xf numFmtId="0" fontId="21" fillId="0" borderId="0">
      <alignment vertical="center"/>
    </xf>
    <xf numFmtId="0" fontId="2" fillId="0" borderId="0"/>
    <xf numFmtId="180" fontId="2" fillId="0" borderId="0"/>
    <xf numFmtId="0" fontId="2" fillId="0" borderId="0"/>
    <xf numFmtId="0" fontId="29" fillId="0" borderId="0"/>
    <xf numFmtId="0" fontId="30" fillId="0" borderId="14" applyNumberFormat="0" applyFill="0" applyAlignment="0" applyProtection="0">
      <alignment vertical="center"/>
    </xf>
    <xf numFmtId="0" fontId="31" fillId="0" borderId="4" applyNumberFormat="0" applyFill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21" fillId="0" borderId="0"/>
    <xf numFmtId="0" fontId="10" fillId="4" borderId="0" applyNumberFormat="0" applyBorder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177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0" fontId="7" fillId="24" borderId="1" applyNumberFormat="0" applyAlignment="0" applyProtection="0">
      <alignment vertical="center"/>
    </xf>
    <xf numFmtId="0" fontId="8" fillId="21" borderId="2" applyNumberForma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7" fillId="24" borderId="8" applyNumberFormat="0" applyAlignment="0" applyProtection="0">
      <alignment vertical="center"/>
    </xf>
    <xf numFmtId="0" fontId="14" fillId="7" borderId="1" applyNumberFormat="0" applyAlignment="0" applyProtection="0">
      <alignment vertical="center"/>
    </xf>
    <xf numFmtId="0" fontId="21" fillId="23" borderId="7" applyNumberFormat="0" applyFon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</cellStyleXfs>
  <cellXfs count="108">
    <xf numFmtId="0" fontId="0" fillId="0" borderId="0" xfId="0">
      <alignment vertical="center"/>
    </xf>
    <xf numFmtId="0" fontId="22" fillId="24" borderId="0" xfId="46" applyFont="1" applyFill="1" applyAlignment="1">
      <alignment horizontal="center" vertical="center"/>
    </xf>
    <xf numFmtId="0" fontId="22" fillId="24" borderId="0" xfId="46" applyFont="1" applyFill="1" applyAlignment="1">
      <alignment vertical="center" wrapText="1"/>
    </xf>
    <xf numFmtId="0" fontId="22" fillId="24" borderId="0" xfId="46" applyFont="1" applyFill="1">
      <alignment vertical="center"/>
    </xf>
    <xf numFmtId="0" fontId="22" fillId="24" borderId="0" xfId="46" applyFont="1" applyFill="1" applyAlignment="1">
      <alignment horizontal="left" vertical="center"/>
    </xf>
    <xf numFmtId="0" fontId="25" fillId="24" borderId="0" xfId="46" applyFont="1" applyFill="1" applyAlignment="1">
      <alignment horizontal="center" vertical="center"/>
    </xf>
    <xf numFmtId="0" fontId="23" fillId="20" borderId="10" xfId="46" applyFont="1" applyFill="1" applyBorder="1" applyAlignment="1">
      <alignment horizontal="left" vertical="center" wrapText="1"/>
    </xf>
    <xf numFmtId="0" fontId="23" fillId="20" borderId="10" xfId="46" applyFont="1" applyFill="1" applyBorder="1" applyAlignment="1">
      <alignment horizontal="center" vertical="center" wrapText="1"/>
    </xf>
    <xf numFmtId="0" fontId="22" fillId="25" borderId="10" xfId="46" applyFont="1" applyFill="1" applyBorder="1" applyAlignment="1">
      <alignment horizontal="center" vertical="center" wrapText="1"/>
    </xf>
    <xf numFmtId="176" fontId="22" fillId="0" borderId="10" xfId="46" applyNumberFormat="1" applyFont="1" applyFill="1" applyBorder="1" applyAlignment="1">
      <alignment horizontal="center" vertical="center"/>
    </xf>
    <xf numFmtId="0" fontId="22" fillId="26" borderId="10" xfId="46" applyFont="1" applyFill="1" applyBorder="1" applyAlignment="1">
      <alignment vertical="center" wrapText="1"/>
    </xf>
    <xf numFmtId="0" fontId="22" fillId="24" borderId="10" xfId="46" applyFont="1" applyFill="1" applyBorder="1" applyAlignment="1">
      <alignment vertical="center" wrapText="1"/>
    </xf>
    <xf numFmtId="0" fontId="22" fillId="24" borderId="0" xfId="46" applyFont="1" applyFill="1" applyAlignment="1">
      <alignment vertical="center"/>
    </xf>
    <xf numFmtId="0" fontId="23" fillId="17" borderId="10" xfId="46" applyFont="1" applyFill="1" applyBorder="1" applyAlignment="1">
      <alignment horizontal="center" vertical="center"/>
    </xf>
    <xf numFmtId="0" fontId="23" fillId="24" borderId="10" xfId="46" applyFont="1" applyFill="1" applyBorder="1" applyAlignment="1">
      <alignment horizontal="center" vertical="center" wrapText="1"/>
    </xf>
    <xf numFmtId="181" fontId="22" fillId="24" borderId="0" xfId="46" applyNumberFormat="1" applyFont="1" applyFill="1" applyAlignment="1">
      <alignment horizontal="center" vertical="center"/>
    </xf>
    <xf numFmtId="181" fontId="23" fillId="24" borderId="10" xfId="46" applyNumberFormat="1" applyFont="1" applyFill="1" applyBorder="1" applyAlignment="1">
      <alignment horizontal="center" vertical="center"/>
    </xf>
    <xf numFmtId="181" fontId="23" fillId="20" borderId="10" xfId="46" applyNumberFormat="1" applyFont="1" applyFill="1" applyBorder="1" applyAlignment="1">
      <alignment horizontal="left" vertical="center" wrapText="1"/>
    </xf>
    <xf numFmtId="0" fontId="22" fillId="0" borderId="10" xfId="46" applyFont="1" applyFill="1" applyBorder="1" applyAlignment="1">
      <alignment horizontal="center" vertical="center" wrapText="1"/>
    </xf>
    <xf numFmtId="181" fontId="22" fillId="26" borderId="10" xfId="46" applyNumberFormat="1" applyFont="1" applyFill="1" applyBorder="1" applyAlignment="1">
      <alignment horizontal="center" vertical="center"/>
    </xf>
    <xf numFmtId="0" fontId="22" fillId="26" borderId="0" xfId="46" applyFont="1" applyFill="1" applyAlignment="1">
      <alignment horizontal="left" vertical="center"/>
    </xf>
    <xf numFmtId="181" fontId="22" fillId="0" borderId="10" xfId="46" applyNumberFormat="1" applyFont="1" applyFill="1" applyBorder="1" applyAlignment="1">
      <alignment horizontal="center" vertical="center"/>
    </xf>
    <xf numFmtId="181" fontId="23" fillId="17" borderId="10" xfId="46" applyNumberFormat="1" applyFont="1" applyFill="1" applyBorder="1" applyAlignment="1">
      <alignment horizontal="center" vertical="center"/>
    </xf>
    <xf numFmtId="0" fontId="23" fillId="20" borderId="10" xfId="46" applyFont="1" applyFill="1" applyBorder="1" applyAlignment="1">
      <alignment vertical="center" wrapText="1"/>
    </xf>
    <xf numFmtId="0" fontId="22" fillId="26" borderId="10" xfId="46" applyFont="1" applyFill="1" applyBorder="1" applyAlignment="1">
      <alignment horizontal="center" vertical="center" wrapText="1"/>
    </xf>
    <xf numFmtId="0" fontId="23" fillId="17" borderId="10" xfId="46" applyFont="1" applyFill="1" applyBorder="1" applyAlignment="1">
      <alignment vertical="center"/>
    </xf>
    <xf numFmtId="0" fontId="22" fillId="26" borderId="10" xfId="46" applyFont="1" applyFill="1" applyBorder="1" applyAlignment="1">
      <alignment horizontal="left" vertical="center" wrapText="1"/>
    </xf>
    <xf numFmtId="0" fontId="22" fillId="26" borderId="0" xfId="46" applyFont="1" applyFill="1" applyAlignment="1">
      <alignment horizontal="center" vertical="center"/>
    </xf>
    <xf numFmtId="0" fontId="22" fillId="0" borderId="10" xfId="46" applyFont="1" applyFill="1" applyBorder="1" applyAlignment="1">
      <alignment horizontal="left" vertical="center" wrapText="1"/>
    </xf>
    <xf numFmtId="0" fontId="22" fillId="26" borderId="0" xfId="46" applyFont="1" applyFill="1" applyAlignment="1">
      <alignment horizontal="center" vertical="center"/>
    </xf>
    <xf numFmtId="176" fontId="22" fillId="0" borderId="11" xfId="46" applyNumberFormat="1" applyFont="1" applyFill="1" applyBorder="1" applyAlignment="1">
      <alignment horizontal="center" vertical="center"/>
    </xf>
    <xf numFmtId="0" fontId="22" fillId="0" borderId="10" xfId="46" applyFont="1" applyFill="1" applyBorder="1" applyAlignment="1">
      <alignment horizontal="left" vertical="center" wrapText="1"/>
    </xf>
    <xf numFmtId="0" fontId="22" fillId="0" borderId="10" xfId="46" applyFont="1" applyFill="1" applyBorder="1" applyAlignment="1">
      <alignment horizontal="left" vertical="center" wrapText="1"/>
    </xf>
    <xf numFmtId="176" fontId="22" fillId="0" borderId="11" xfId="46" applyNumberFormat="1" applyFont="1" applyFill="1" applyBorder="1" applyAlignment="1">
      <alignment horizontal="center" vertical="center"/>
    </xf>
    <xf numFmtId="0" fontId="22" fillId="24" borderId="0" xfId="46" applyFont="1" applyFill="1" applyAlignment="1">
      <alignment horizontal="center" vertical="center"/>
    </xf>
    <xf numFmtId="176" fontId="22" fillId="0" borderId="10" xfId="46" applyNumberFormat="1" applyFont="1" applyFill="1" applyBorder="1" applyAlignment="1">
      <alignment horizontal="center" vertical="center"/>
    </xf>
    <xf numFmtId="181" fontId="22" fillId="0" borderId="10" xfId="46" applyNumberFormat="1" applyFont="1" applyFill="1" applyBorder="1" applyAlignment="1">
      <alignment horizontal="center" vertical="center"/>
    </xf>
    <xf numFmtId="0" fontId="22" fillId="26" borderId="10" xfId="46" applyFont="1" applyFill="1" applyBorder="1" applyAlignment="1">
      <alignment horizontal="center" vertical="center" wrapText="1"/>
    </xf>
    <xf numFmtId="0" fontId="22" fillId="26" borderId="10" xfId="46" applyFont="1" applyFill="1" applyBorder="1" applyAlignment="1">
      <alignment horizontal="left" vertical="center" wrapText="1"/>
    </xf>
    <xf numFmtId="58" fontId="22" fillId="26" borderId="10" xfId="46" applyNumberFormat="1" applyFont="1" applyFill="1" applyBorder="1" applyAlignment="1">
      <alignment vertical="center" wrapText="1"/>
    </xf>
    <xf numFmtId="0" fontId="22" fillId="24" borderId="0" xfId="46" applyFont="1" applyFill="1" applyAlignment="1">
      <alignment horizontal="left" vertical="center"/>
    </xf>
    <xf numFmtId="181" fontId="22" fillId="0" borderId="10" xfId="46" applyNumberFormat="1" applyFont="1" applyFill="1" applyBorder="1" applyAlignment="1">
      <alignment horizontal="center" vertical="center"/>
    </xf>
    <xf numFmtId="0" fontId="22" fillId="26" borderId="10" xfId="46" applyFont="1" applyFill="1" applyBorder="1" applyAlignment="1">
      <alignment horizontal="left" vertical="center" wrapText="1"/>
    </xf>
    <xf numFmtId="0" fontId="22" fillId="0" borderId="10" xfId="46" applyFont="1" applyFill="1" applyBorder="1" applyAlignment="1">
      <alignment horizontal="left" vertical="center" wrapText="1"/>
    </xf>
    <xf numFmtId="176" fontId="22" fillId="0" borderId="11" xfId="46" applyNumberFormat="1" applyFont="1" applyFill="1" applyBorder="1" applyAlignment="1">
      <alignment horizontal="center" vertical="center"/>
    </xf>
    <xf numFmtId="0" fontId="22" fillId="0" borderId="10" xfId="46" applyFont="1" applyFill="1" applyBorder="1" applyAlignment="1">
      <alignment horizontal="left" vertical="center" wrapText="1"/>
    </xf>
    <xf numFmtId="0" fontId="22" fillId="26" borderId="10" xfId="46" applyFont="1" applyFill="1" applyBorder="1" applyAlignment="1">
      <alignment horizontal="center" vertical="center" wrapText="1"/>
    </xf>
    <xf numFmtId="181" fontId="22" fillId="26" borderId="10" xfId="0" applyNumberFormat="1" applyFont="1" applyFill="1" applyBorder="1" applyAlignment="1">
      <alignment horizontal="center" vertical="center"/>
    </xf>
    <xf numFmtId="176" fontId="22" fillId="26" borderId="10" xfId="46" applyNumberFormat="1" applyFont="1" applyFill="1" applyBorder="1" applyAlignment="1">
      <alignment horizontal="center" vertical="center"/>
    </xf>
    <xf numFmtId="0" fontId="22" fillId="0" borderId="11" xfId="46" applyFont="1" applyFill="1" applyBorder="1" applyAlignment="1">
      <alignment horizontal="center" vertical="center" wrapText="1"/>
    </xf>
    <xf numFmtId="0" fontId="22" fillId="26" borderId="11" xfId="46" applyFont="1" applyFill="1" applyBorder="1" applyAlignment="1">
      <alignment horizontal="center" vertical="center" wrapText="1"/>
    </xf>
    <xf numFmtId="0" fontId="22" fillId="0" borderId="10" xfId="46" applyFont="1" applyFill="1" applyBorder="1" applyAlignment="1">
      <alignment horizontal="left" vertical="center" wrapText="1"/>
    </xf>
    <xf numFmtId="0" fontId="22" fillId="0" borderId="11" xfId="46" applyFont="1" applyFill="1" applyBorder="1" applyAlignment="1">
      <alignment horizontal="center" vertical="center" wrapText="1"/>
    </xf>
    <xf numFmtId="49" fontId="22" fillId="24" borderId="0" xfId="46" applyNumberFormat="1" applyFont="1" applyFill="1" applyAlignment="1">
      <alignment vertical="center"/>
    </xf>
    <xf numFmtId="0" fontId="22" fillId="0" borderId="10" xfId="46" applyFont="1" applyFill="1" applyBorder="1" applyAlignment="1">
      <alignment horizontal="left" vertical="center" wrapText="1"/>
    </xf>
    <xf numFmtId="0" fontId="22" fillId="0" borderId="10" xfId="46" applyFont="1" applyFill="1" applyBorder="1" applyAlignment="1">
      <alignment horizontal="left" vertical="center" wrapText="1"/>
    </xf>
    <xf numFmtId="0" fontId="22" fillId="26" borderId="11" xfId="46" applyFont="1" applyFill="1" applyBorder="1" applyAlignment="1">
      <alignment horizontal="left" vertical="center" wrapText="1"/>
    </xf>
    <xf numFmtId="0" fontId="23" fillId="0" borderId="10" xfId="46" applyFont="1" applyFill="1" applyBorder="1" applyAlignment="1">
      <alignment horizontal="left" vertical="center" wrapText="1"/>
    </xf>
    <xf numFmtId="181" fontId="22" fillId="0" borderId="10" xfId="46" applyNumberFormat="1" applyFont="1" applyFill="1" applyBorder="1" applyAlignment="1">
      <alignment horizontal="center" vertical="center" wrapText="1"/>
    </xf>
    <xf numFmtId="0" fontId="22" fillId="0" borderId="10" xfId="46" applyFont="1" applyFill="1" applyBorder="1" applyAlignment="1">
      <alignment vertical="center" wrapText="1"/>
    </xf>
    <xf numFmtId="0" fontId="22" fillId="0" borderId="10" xfId="46" applyFont="1" applyFill="1" applyBorder="1" applyAlignment="1">
      <alignment horizontal="left" vertical="center" wrapText="1"/>
    </xf>
    <xf numFmtId="0" fontId="22" fillId="24" borderId="10" xfId="46" applyFont="1" applyFill="1" applyBorder="1" applyAlignment="1">
      <alignment horizontal="left" vertical="center"/>
    </xf>
    <xf numFmtId="0" fontId="22" fillId="26" borderId="10" xfId="46" applyFont="1" applyFill="1" applyBorder="1" applyAlignment="1">
      <alignment horizontal="center" vertical="center" wrapText="1"/>
    </xf>
    <xf numFmtId="0" fontId="35" fillId="26" borderId="10" xfId="85" applyFill="1" applyBorder="1" applyAlignment="1">
      <alignment vertical="center" wrapText="1"/>
    </xf>
    <xf numFmtId="0" fontId="22" fillId="26" borderId="11" xfId="46" applyFont="1" applyFill="1" applyBorder="1" applyAlignment="1">
      <alignment horizontal="center" vertical="center" wrapText="1"/>
    </xf>
    <xf numFmtId="0" fontId="22" fillId="26" borderId="0" xfId="46" applyFont="1" applyFill="1" applyAlignment="1">
      <alignment horizontal="center" vertical="center"/>
    </xf>
    <xf numFmtId="0" fontId="22" fillId="0" borderId="12" xfId="46" applyFont="1" applyFill="1" applyBorder="1" applyAlignment="1">
      <alignment horizontal="left" vertical="center" wrapText="1"/>
    </xf>
    <xf numFmtId="0" fontId="22" fillId="0" borderId="13" xfId="46" applyFont="1" applyFill="1" applyBorder="1" applyAlignment="1">
      <alignment horizontal="left" vertical="center" wrapText="1"/>
    </xf>
    <xf numFmtId="0" fontId="22" fillId="0" borderId="10" xfId="46" applyFont="1" applyFill="1" applyBorder="1" applyAlignment="1">
      <alignment horizontal="left" vertical="center" wrapText="1"/>
    </xf>
    <xf numFmtId="0" fontId="22" fillId="0" borderId="11" xfId="46" applyFont="1" applyFill="1" applyBorder="1" applyAlignment="1">
      <alignment horizontal="center" vertical="center" wrapText="1"/>
    </xf>
    <xf numFmtId="0" fontId="22" fillId="0" borderId="17" xfId="46" applyFont="1" applyFill="1" applyBorder="1" applyAlignment="1">
      <alignment horizontal="center" vertical="center" wrapText="1"/>
    </xf>
    <xf numFmtId="0" fontId="22" fillId="26" borderId="11" xfId="46" applyFont="1" applyFill="1" applyBorder="1" applyAlignment="1">
      <alignment horizontal="center" vertical="center" wrapText="1"/>
    </xf>
    <xf numFmtId="0" fontId="22" fillId="26" borderId="17" xfId="46" applyFont="1" applyFill="1" applyBorder="1" applyAlignment="1">
      <alignment horizontal="center" vertical="center" wrapText="1"/>
    </xf>
    <xf numFmtId="0" fontId="22" fillId="26" borderId="18" xfId="46" applyFont="1" applyFill="1" applyBorder="1" applyAlignment="1">
      <alignment horizontal="center" vertical="center" wrapText="1"/>
    </xf>
    <xf numFmtId="0" fontId="22" fillId="26" borderId="0" xfId="46" applyFont="1" applyFill="1" applyAlignment="1">
      <alignment horizontal="center" vertical="center"/>
    </xf>
    <xf numFmtId="0" fontId="22" fillId="24" borderId="0" xfId="46" applyFont="1" applyFill="1" applyAlignment="1">
      <alignment horizontal="left" vertical="center" wrapText="1"/>
    </xf>
    <xf numFmtId="0" fontId="23" fillId="24" borderId="12" xfId="46" applyFont="1" applyFill="1" applyBorder="1" applyAlignment="1">
      <alignment horizontal="center" vertical="center" wrapText="1"/>
    </xf>
    <xf numFmtId="0" fontId="23" fillId="24" borderId="13" xfId="46" applyFont="1" applyFill="1" applyBorder="1" applyAlignment="1">
      <alignment horizontal="center" vertical="center" wrapText="1"/>
    </xf>
    <xf numFmtId="0" fontId="22" fillId="26" borderId="10" xfId="0" applyFont="1" applyFill="1" applyBorder="1" applyAlignment="1">
      <alignment horizontal="center" vertical="center" wrapText="1"/>
    </xf>
    <xf numFmtId="0" fontId="22" fillId="0" borderId="10" xfId="0" applyFont="1" applyFill="1" applyBorder="1" applyAlignment="1">
      <alignment horizontal="center" vertical="center" wrapText="1"/>
    </xf>
    <xf numFmtId="0" fontId="22" fillId="0" borderId="19" xfId="46" applyFont="1" applyFill="1" applyBorder="1" applyAlignment="1">
      <alignment horizontal="left" vertical="center" wrapText="1"/>
    </xf>
    <xf numFmtId="0" fontId="22" fillId="0" borderId="20" xfId="46" applyFont="1" applyFill="1" applyBorder="1" applyAlignment="1">
      <alignment horizontal="left" vertical="center" wrapText="1"/>
    </xf>
    <xf numFmtId="0" fontId="22" fillId="0" borderId="21" xfId="46" applyFont="1" applyFill="1" applyBorder="1" applyAlignment="1">
      <alignment horizontal="left" vertical="center" wrapText="1"/>
    </xf>
    <xf numFmtId="0" fontId="22" fillId="0" borderId="22" xfId="46" applyFont="1" applyFill="1" applyBorder="1" applyAlignment="1">
      <alignment horizontal="left" vertical="center" wrapText="1"/>
    </xf>
    <xf numFmtId="0" fontId="22" fillId="0" borderId="23" xfId="46" applyFont="1" applyFill="1" applyBorder="1" applyAlignment="1">
      <alignment horizontal="left" vertical="center" wrapText="1"/>
    </xf>
    <xf numFmtId="0" fontId="22" fillId="0" borderId="24" xfId="46" applyFont="1" applyFill="1" applyBorder="1" applyAlignment="1">
      <alignment horizontal="left" vertical="center" wrapText="1"/>
    </xf>
    <xf numFmtId="49" fontId="22" fillId="24" borderId="0" xfId="46" applyNumberFormat="1" applyFont="1" applyFill="1">
      <alignment vertical="center"/>
    </xf>
    <xf numFmtId="0" fontId="22" fillId="0" borderId="11" xfId="46" applyFont="1" applyBorder="1" applyAlignment="1">
      <alignment horizontal="center" vertical="center" wrapText="1"/>
    </xf>
    <xf numFmtId="0" fontId="22" fillId="0" borderId="11" xfId="46" applyFont="1" applyBorder="1" applyAlignment="1">
      <alignment horizontal="center" vertical="center" wrapText="1"/>
    </xf>
    <xf numFmtId="176" fontId="22" fillId="0" borderId="10" xfId="46" applyNumberFormat="1" applyFont="1" applyBorder="1" applyAlignment="1">
      <alignment horizontal="center" vertical="center"/>
    </xf>
    <xf numFmtId="176" fontId="22" fillId="0" borderId="11" xfId="46" applyNumberFormat="1" applyFont="1" applyBorder="1" applyAlignment="1">
      <alignment horizontal="center" vertical="center"/>
    </xf>
    <xf numFmtId="0" fontId="22" fillId="0" borderId="17" xfId="46" applyFont="1" applyBorder="1" applyAlignment="1">
      <alignment horizontal="center" vertical="center" wrapText="1"/>
    </xf>
    <xf numFmtId="181" fontId="22" fillId="0" borderId="10" xfId="46" applyNumberFormat="1" applyFont="1" applyBorder="1" applyAlignment="1">
      <alignment horizontal="center" vertical="center"/>
    </xf>
    <xf numFmtId="0" fontId="22" fillId="0" borderId="10" xfId="46" applyFont="1" applyBorder="1" applyAlignment="1">
      <alignment horizontal="center" vertical="center" wrapText="1"/>
    </xf>
    <xf numFmtId="0" fontId="22" fillId="26" borderId="10" xfId="46" applyFont="1" applyFill="1" applyBorder="1" applyAlignment="1">
      <alignment horizontal="center" vertical="center" wrapText="1"/>
    </xf>
    <xf numFmtId="0" fontId="22" fillId="0" borderId="10" xfId="46" applyFont="1" applyBorder="1" applyAlignment="1">
      <alignment horizontal="left" vertical="center" wrapText="1"/>
    </xf>
    <xf numFmtId="0" fontId="22" fillId="0" borderId="10" xfId="46" applyFont="1" applyBorder="1" applyAlignment="1">
      <alignment horizontal="left" vertical="center" wrapText="1"/>
    </xf>
    <xf numFmtId="0" fontId="22" fillId="0" borderId="19" xfId="46" applyFont="1" applyBorder="1" applyAlignment="1">
      <alignment horizontal="left" vertical="center" wrapText="1"/>
    </xf>
    <xf numFmtId="0" fontId="22" fillId="0" borderId="20" xfId="46" applyFont="1" applyBorder="1" applyAlignment="1">
      <alignment horizontal="left" vertical="center" wrapText="1"/>
    </xf>
    <xf numFmtId="0" fontId="22" fillId="0" borderId="21" xfId="46" applyFont="1" applyBorder="1" applyAlignment="1">
      <alignment horizontal="left" vertical="center" wrapText="1"/>
    </xf>
    <xf numFmtId="0" fontId="22" fillId="0" borderId="22" xfId="46" applyFont="1" applyBorder="1" applyAlignment="1">
      <alignment horizontal="left" vertical="center" wrapText="1"/>
    </xf>
    <xf numFmtId="0" fontId="22" fillId="0" borderId="12" xfId="46" applyFont="1" applyBorder="1" applyAlignment="1">
      <alignment horizontal="left" vertical="center" wrapText="1"/>
    </xf>
    <xf numFmtId="0" fontId="22" fillId="0" borderId="13" xfId="46" applyFont="1" applyBorder="1" applyAlignment="1">
      <alignment horizontal="left" vertical="center" wrapText="1"/>
    </xf>
    <xf numFmtId="0" fontId="22" fillId="0" borderId="10" xfId="46" applyFont="1" applyBorder="1" applyAlignment="1">
      <alignment vertical="center" wrapText="1"/>
    </xf>
    <xf numFmtId="0" fontId="23" fillId="0" borderId="10" xfId="46" applyFont="1" applyBorder="1" applyAlignment="1">
      <alignment horizontal="left" vertical="center" wrapText="1"/>
    </xf>
    <xf numFmtId="0" fontId="22" fillId="0" borderId="10" xfId="46" applyFont="1" applyBorder="1" applyAlignment="1">
      <alignment horizontal="center" vertical="center" wrapText="1"/>
    </xf>
    <xf numFmtId="181" fontId="22" fillId="0" borderId="10" xfId="46" applyNumberFormat="1" applyFont="1" applyBorder="1" applyAlignment="1">
      <alignment horizontal="center" vertical="center" wrapText="1"/>
    </xf>
    <xf numFmtId="0" fontId="23" fillId="17" borderId="10" xfId="46" applyFont="1" applyFill="1" applyBorder="1">
      <alignment vertical="center"/>
    </xf>
  </cellXfs>
  <cellStyles count="86">
    <cellStyle name="_ET_STYLE_NoName_00_" xfId="1" xr:uid="{00000000-0005-0000-0000-000000000000}"/>
    <cellStyle name="0,0_x000a__x000a_NA_x000a__x000a_" xfId="52" xr:uid="{00000000-0005-0000-0000-000001000000}"/>
    <cellStyle name="0,0_x000d__x000d_NA_x000d__x000d_" xfId="53" xr:uid="{00000000-0005-0000-0000-000002000000}"/>
    <cellStyle name="0,0_x005f_x000d__x005f_x000a_NA_x005f_x000d__x005f_x000a_" xfId="2" xr:uid="{00000000-0005-0000-0000-000003000000}"/>
    <cellStyle name="20% - Accent1" xfId="3" xr:uid="{00000000-0005-0000-0000-000004000000}"/>
    <cellStyle name="20% - Accent2" xfId="4" xr:uid="{00000000-0005-0000-0000-000005000000}"/>
    <cellStyle name="20% - Accent3" xfId="5" xr:uid="{00000000-0005-0000-0000-000006000000}"/>
    <cellStyle name="20% - Accent4" xfId="6" xr:uid="{00000000-0005-0000-0000-000007000000}"/>
    <cellStyle name="20% - Accent5" xfId="7" xr:uid="{00000000-0005-0000-0000-000008000000}"/>
    <cellStyle name="20% - Accent6" xfId="8" xr:uid="{00000000-0005-0000-0000-000009000000}"/>
    <cellStyle name="40% - Accent1" xfId="9" xr:uid="{00000000-0005-0000-0000-00000A000000}"/>
    <cellStyle name="40% - Accent2" xfId="10" xr:uid="{00000000-0005-0000-0000-00000B000000}"/>
    <cellStyle name="40% - Accent3" xfId="11" xr:uid="{00000000-0005-0000-0000-00000C000000}"/>
    <cellStyle name="40% - Accent4" xfId="12" xr:uid="{00000000-0005-0000-0000-00000D000000}"/>
    <cellStyle name="40% - Accent5" xfId="13" xr:uid="{00000000-0005-0000-0000-00000E000000}"/>
    <cellStyle name="40% - Accent6" xfId="14" xr:uid="{00000000-0005-0000-0000-00000F000000}"/>
    <cellStyle name="60% - Accent1" xfId="15" xr:uid="{00000000-0005-0000-0000-000010000000}"/>
    <cellStyle name="60% - Accent2" xfId="16" xr:uid="{00000000-0005-0000-0000-000011000000}"/>
    <cellStyle name="60% - Accent3" xfId="17" xr:uid="{00000000-0005-0000-0000-000012000000}"/>
    <cellStyle name="60% - Accent4" xfId="18" xr:uid="{00000000-0005-0000-0000-000013000000}"/>
    <cellStyle name="60% - Accent5" xfId="19" xr:uid="{00000000-0005-0000-0000-000014000000}"/>
    <cellStyle name="60% - Accent6" xfId="20" xr:uid="{00000000-0005-0000-0000-000015000000}"/>
    <cellStyle name="Accent1" xfId="21" xr:uid="{00000000-0005-0000-0000-000016000000}"/>
    <cellStyle name="Accent2" xfId="22" xr:uid="{00000000-0005-0000-0000-000017000000}"/>
    <cellStyle name="Accent3" xfId="23" xr:uid="{00000000-0005-0000-0000-000018000000}"/>
    <cellStyle name="Accent4" xfId="24" xr:uid="{00000000-0005-0000-0000-000019000000}"/>
    <cellStyle name="Accent5" xfId="25" xr:uid="{00000000-0005-0000-0000-00001A000000}"/>
    <cellStyle name="Accent6" xfId="26" xr:uid="{00000000-0005-0000-0000-00001B000000}"/>
    <cellStyle name="Bad" xfId="27" xr:uid="{00000000-0005-0000-0000-00001C000000}"/>
    <cellStyle name="Besuchter Hyperlink_budget BMW Deal…ng 20070530.xls" xfId="54" xr:uid="{00000000-0005-0000-0000-00001D000000}"/>
    <cellStyle name="Calculation" xfId="28" xr:uid="{00000000-0005-0000-0000-00001E000000}"/>
    <cellStyle name="Check Cell" xfId="29" xr:uid="{00000000-0005-0000-0000-00001F000000}"/>
    <cellStyle name="Comma" xfId="55" xr:uid="{00000000-0005-0000-0000-000020000000}"/>
    <cellStyle name="Currency" xfId="56" xr:uid="{00000000-0005-0000-0000-000021000000}"/>
    <cellStyle name="Currency 2" xfId="57" xr:uid="{00000000-0005-0000-0000-000022000000}"/>
    <cellStyle name="Dezimal 2" xfId="58" xr:uid="{00000000-0005-0000-0000-000023000000}"/>
    <cellStyle name="Euro" xfId="59" xr:uid="{00000000-0005-0000-0000-000024000000}"/>
    <cellStyle name="Explanatory Text" xfId="30" xr:uid="{00000000-0005-0000-0000-000025000000}"/>
    <cellStyle name="Good" xfId="31" xr:uid="{00000000-0005-0000-0000-000026000000}"/>
    <cellStyle name="Heading 1" xfId="32" xr:uid="{00000000-0005-0000-0000-000027000000}"/>
    <cellStyle name="Heading 2" xfId="33" xr:uid="{00000000-0005-0000-0000-000028000000}"/>
    <cellStyle name="Heading 3" xfId="34" xr:uid="{00000000-0005-0000-0000-000029000000}"/>
    <cellStyle name="Heading 4" xfId="35" xr:uid="{00000000-0005-0000-0000-00002A000000}"/>
    <cellStyle name="Input" xfId="36" xr:uid="{00000000-0005-0000-0000-00002B000000}"/>
    <cellStyle name="Linked Cell" xfId="37" xr:uid="{00000000-0005-0000-0000-00002C000000}"/>
    <cellStyle name="Neutral" xfId="38" xr:uid="{00000000-0005-0000-0000-00002D000000}"/>
    <cellStyle name="Normal 2" xfId="48" xr:uid="{00000000-0005-0000-0000-00002E000000}"/>
    <cellStyle name="Normal 3" xfId="60" xr:uid="{00000000-0005-0000-0000-00002F000000}"/>
    <cellStyle name="Note" xfId="39" xr:uid="{00000000-0005-0000-0000-000030000000}"/>
    <cellStyle name="Output" xfId="40" xr:uid="{00000000-0005-0000-0000-000031000000}"/>
    <cellStyle name="Standard 2" xfId="61" xr:uid="{00000000-0005-0000-0000-000032000000}"/>
    <cellStyle name="Standard 4" xfId="62" xr:uid="{00000000-0005-0000-0000-000033000000}"/>
    <cellStyle name="Standard_080529_FB_Verkaufsstundensätze gkk" xfId="63" xr:uid="{00000000-0005-0000-0000-000034000000}"/>
    <cellStyle name="Style 1" xfId="64" xr:uid="{00000000-0005-0000-0000-000035000000}"/>
    <cellStyle name="Title" xfId="41" xr:uid="{00000000-0005-0000-0000-000036000000}"/>
    <cellStyle name="Total" xfId="42" xr:uid="{00000000-0005-0000-0000-000037000000}"/>
    <cellStyle name="Warning Text" xfId="43" xr:uid="{00000000-0005-0000-0000-000038000000}"/>
    <cellStyle name="标题 1 2" xfId="65" xr:uid="{00000000-0005-0000-0000-000039000000}"/>
    <cellStyle name="标题 2 2" xfId="66" xr:uid="{00000000-0005-0000-0000-00003A000000}"/>
    <cellStyle name="标题 3 2" xfId="67" xr:uid="{00000000-0005-0000-0000-00003B000000}"/>
    <cellStyle name="标题 4 2" xfId="68" xr:uid="{00000000-0005-0000-0000-00003C000000}"/>
    <cellStyle name="标题 5" xfId="69" xr:uid="{00000000-0005-0000-0000-00003D000000}"/>
    <cellStyle name="差 2" xfId="70" xr:uid="{00000000-0005-0000-0000-00003E000000}"/>
    <cellStyle name="常规" xfId="0" builtinId="0"/>
    <cellStyle name="常规 2" xfId="46" xr:uid="{00000000-0005-0000-0000-000040000000}"/>
    <cellStyle name="常规 2 2" xfId="51" xr:uid="{00000000-0005-0000-0000-000041000000}"/>
    <cellStyle name="常规 3" xfId="47" xr:uid="{00000000-0005-0000-0000-000042000000}"/>
    <cellStyle name="常规 4" xfId="50" xr:uid="{00000000-0005-0000-0000-000043000000}"/>
    <cellStyle name="常规 6" xfId="71" xr:uid="{00000000-0005-0000-0000-000044000000}"/>
    <cellStyle name="超链接" xfId="85" builtinId="8"/>
    <cellStyle name="好 2" xfId="72" xr:uid="{00000000-0005-0000-0000-000046000000}"/>
    <cellStyle name="汇总 2" xfId="73" xr:uid="{00000000-0005-0000-0000-000047000000}"/>
    <cellStyle name="货币 2" xfId="74" xr:uid="{00000000-0005-0000-0000-000048000000}"/>
    <cellStyle name="货币 3" xfId="75" xr:uid="{00000000-0005-0000-0000-000049000000}"/>
    <cellStyle name="计算 2" xfId="76" xr:uid="{00000000-0005-0000-0000-00004A000000}"/>
    <cellStyle name="检查单元格 2" xfId="77" xr:uid="{00000000-0005-0000-0000-00004B000000}"/>
    <cellStyle name="解释性文本 2" xfId="78" xr:uid="{00000000-0005-0000-0000-00004C000000}"/>
    <cellStyle name="警告文本 2" xfId="79" xr:uid="{00000000-0005-0000-0000-00004D000000}"/>
    <cellStyle name="链接单元格 2" xfId="80" xr:uid="{00000000-0005-0000-0000-00004E000000}"/>
    <cellStyle name="适中 2" xfId="81" xr:uid="{00000000-0005-0000-0000-00004F000000}"/>
    <cellStyle name="输出 2" xfId="82" xr:uid="{00000000-0005-0000-0000-000050000000}"/>
    <cellStyle name="输入 2" xfId="83" xr:uid="{00000000-0005-0000-0000-000051000000}"/>
    <cellStyle name="样式 1" xfId="44" xr:uid="{00000000-0005-0000-0000-000052000000}"/>
    <cellStyle name="样式 1 2" xfId="49" xr:uid="{00000000-0005-0000-0000-000053000000}"/>
    <cellStyle name="一般_Sheet1" xfId="45" xr:uid="{00000000-0005-0000-0000-000054000000}"/>
    <cellStyle name="注释 2" xfId="84" xr:uid="{00000000-0005-0000-0000-00005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0</xdr:col>
      <xdr:colOff>819150</xdr:colOff>
      <xdr:row>2</xdr:row>
      <xdr:rowOff>28774</xdr:rowOff>
    </xdr:to>
    <xdr:pic>
      <xdr:nvPicPr>
        <xdr:cNvPr id="2" name="Picture 396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"/>
          <a:ext cx="819150" cy="571698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</xdr:rowOff>
    </xdr:from>
    <xdr:ext cx="819150" cy="571698"/>
    <xdr:pic>
      <xdr:nvPicPr>
        <xdr:cNvPr id="2" name="Picture 396">
          <a:extLst>
            <a:ext uri="{FF2B5EF4-FFF2-40B4-BE49-F238E27FC236}">
              <a16:creationId xmlns:a16="http://schemas.microsoft.com/office/drawing/2014/main" id="{2E50F0CB-46DC-48D6-8E07-1D3EF4A11A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"/>
          <a:ext cx="819150" cy="571698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item.m.jd.com/product/1093199.html?wxa_abtest=o&amp;utm_source=iosapp&amp;utm_medium=appshare&amp;utm_campaign=t_335139774&amp;utm_term=Wxfriends&amp;ad_od=share&amp;utm_user=plusmember&amp;gx=RnFlxWQLa2fdz9RP--twWysRf074Ib8m8Ym5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item.m.jd.com/product/1093199.html?wxa_abtest=o&amp;utm_source=iosapp&amp;utm_medium=appshare&amp;utm_campaign=t_335139774&amp;utm_term=Wxfriends&amp;ad_od=share&amp;utm_user=plusmember&amp;gx=RnFlxWQLa2fdz9RP--twWysRf074Ib8m8Ym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I37"/>
  <sheetViews>
    <sheetView view="pageBreakPreview" topLeftCell="A22" zoomScale="80" zoomScaleSheetLayoutView="80" workbookViewId="0">
      <selection activeCell="G37" sqref="G37"/>
    </sheetView>
  </sheetViews>
  <sheetFormatPr defaultColWidth="9" defaultRowHeight="12.9"/>
  <cols>
    <col min="1" max="1" width="28.5" style="12" customWidth="1" collapsed="1"/>
    <col min="2" max="2" width="17.2109375" style="4" customWidth="1" collapsed="1"/>
    <col min="3" max="3" width="39" style="1" customWidth="1"/>
    <col min="4" max="4" width="12.640625" style="1" customWidth="1"/>
    <col min="5" max="5" width="9.2109375" style="15" customWidth="1"/>
    <col min="6" max="6" width="10.2109375" style="15" customWidth="1"/>
    <col min="7" max="7" width="11.7109375" style="15" customWidth="1"/>
    <col min="8" max="8" width="30.2109375" style="2" customWidth="1"/>
    <col min="9" max="9" width="30.2109375" style="4" customWidth="1"/>
    <col min="10" max="16384" width="9" style="3"/>
  </cols>
  <sheetData>
    <row r="1" spans="1:9" ht="28.5" customHeight="1">
      <c r="A1" s="74"/>
      <c r="B1" s="74"/>
      <c r="C1" s="74"/>
      <c r="D1" s="29"/>
    </row>
    <row r="2" spans="1:9">
      <c r="A2" s="12" t="s">
        <v>0</v>
      </c>
      <c r="B2" s="75" t="s">
        <v>38</v>
      </c>
      <c r="C2" s="75"/>
      <c r="D2" s="75"/>
      <c r="E2" s="75"/>
    </row>
    <row r="3" spans="1:9">
      <c r="A3" s="12" t="s">
        <v>1</v>
      </c>
      <c r="B3" s="53" t="s">
        <v>57</v>
      </c>
      <c r="C3" s="53"/>
      <c r="D3" s="5"/>
    </row>
    <row r="4" spans="1:9">
      <c r="A4" s="12" t="s">
        <v>32</v>
      </c>
      <c r="B4" s="4" t="s">
        <v>40</v>
      </c>
    </row>
    <row r="5" spans="1:9" ht="9.75" customHeight="1">
      <c r="A5" s="12" t="s">
        <v>5</v>
      </c>
    </row>
    <row r="6" spans="1:9" ht="11.25" customHeight="1">
      <c r="A6" s="12" t="s">
        <v>2</v>
      </c>
      <c r="B6" s="4" t="s">
        <v>33</v>
      </c>
    </row>
    <row r="7" spans="1:9" s="1" customFormat="1">
      <c r="A7" s="76" t="s">
        <v>9</v>
      </c>
      <c r="B7" s="77"/>
      <c r="C7" s="14" t="s">
        <v>10</v>
      </c>
      <c r="D7" s="16" t="s">
        <v>14</v>
      </c>
      <c r="E7" s="16" t="s">
        <v>12</v>
      </c>
      <c r="F7" s="16" t="s">
        <v>11</v>
      </c>
      <c r="G7" s="16" t="s">
        <v>15</v>
      </c>
      <c r="H7" s="14" t="s">
        <v>13</v>
      </c>
      <c r="I7" s="4"/>
    </row>
    <row r="8" spans="1:9" s="1" customFormat="1">
      <c r="A8" s="23" t="s">
        <v>25</v>
      </c>
      <c r="B8" s="6"/>
      <c r="C8" s="7"/>
      <c r="D8" s="7"/>
      <c r="E8" s="17"/>
      <c r="F8" s="17"/>
      <c r="G8" s="17"/>
      <c r="H8" s="8"/>
      <c r="I8" s="4"/>
    </row>
    <row r="9" spans="1:9" s="1" customFormat="1" ht="77.150000000000006">
      <c r="A9" s="69" t="s">
        <v>21</v>
      </c>
      <c r="B9" s="49" t="s">
        <v>30</v>
      </c>
      <c r="C9" s="38" t="s">
        <v>35</v>
      </c>
      <c r="D9" s="37">
        <v>0</v>
      </c>
      <c r="E9" s="35">
        <v>2</v>
      </c>
      <c r="F9" s="35">
        <v>3</v>
      </c>
      <c r="G9" s="33">
        <f>D9*F9*E9</f>
        <v>0</v>
      </c>
      <c r="H9" s="50" t="s">
        <v>23</v>
      </c>
      <c r="I9" s="4"/>
    </row>
    <row r="10" spans="1:9" s="1" customFormat="1" ht="25.75">
      <c r="A10" s="70"/>
      <c r="B10" s="69" t="s">
        <v>8</v>
      </c>
      <c r="C10" s="38" t="s">
        <v>36</v>
      </c>
      <c r="D10" s="37">
        <v>358</v>
      </c>
      <c r="E10" s="35">
        <v>2</v>
      </c>
      <c r="F10" s="35">
        <v>4</v>
      </c>
      <c r="G10" s="44">
        <f t="shared" ref="G10:G15" si="0">D10*F10*E10</f>
        <v>2864</v>
      </c>
      <c r="H10" s="71" t="s">
        <v>20</v>
      </c>
    </row>
    <row r="11" spans="1:9" s="34" customFormat="1" ht="25.75">
      <c r="A11" s="70"/>
      <c r="B11" s="70"/>
      <c r="C11" s="42" t="s">
        <v>37</v>
      </c>
      <c r="D11" s="62">
        <v>358</v>
      </c>
      <c r="E11" s="35">
        <v>2</v>
      </c>
      <c r="F11" s="35">
        <v>4</v>
      </c>
      <c r="G11" s="44">
        <f t="shared" si="0"/>
        <v>2864</v>
      </c>
      <c r="H11" s="72"/>
    </row>
    <row r="12" spans="1:9" s="34" customFormat="1" ht="38.6">
      <c r="A12" s="70"/>
      <c r="B12" s="70"/>
      <c r="C12" s="42" t="s">
        <v>39</v>
      </c>
      <c r="D12" s="62">
        <v>358</v>
      </c>
      <c r="E12" s="35">
        <v>2</v>
      </c>
      <c r="F12" s="35">
        <v>4</v>
      </c>
      <c r="G12" s="44">
        <f t="shared" si="0"/>
        <v>2864</v>
      </c>
      <c r="H12" s="73"/>
    </row>
    <row r="13" spans="1:9" s="1" customFormat="1" ht="24.75" customHeight="1">
      <c r="A13" s="52" t="s">
        <v>22</v>
      </c>
      <c r="B13" s="52"/>
      <c r="C13" s="56" t="s">
        <v>41</v>
      </c>
      <c r="D13" s="37">
        <v>38</v>
      </c>
      <c r="E13" s="35">
        <v>1</v>
      </c>
      <c r="F13" s="36">
        <v>11</v>
      </c>
      <c r="G13" s="44">
        <f t="shared" si="0"/>
        <v>418</v>
      </c>
      <c r="H13" s="37"/>
      <c r="I13" s="4"/>
    </row>
    <row r="14" spans="1:9" s="1" customFormat="1" ht="29.25" customHeight="1">
      <c r="A14" s="79" t="s">
        <v>7</v>
      </c>
      <c r="B14" s="78"/>
      <c r="C14" s="38" t="s">
        <v>58</v>
      </c>
      <c r="D14" s="37">
        <v>300</v>
      </c>
      <c r="E14" s="47">
        <v>3</v>
      </c>
      <c r="F14" s="48">
        <f>8+10</f>
        <v>18</v>
      </c>
      <c r="G14" s="44">
        <f t="shared" si="0"/>
        <v>16200</v>
      </c>
      <c r="H14" s="39" t="s">
        <v>59</v>
      </c>
      <c r="I14" s="4"/>
    </row>
    <row r="15" spans="1:9" s="34" customFormat="1" ht="20.149999999999999" customHeight="1">
      <c r="A15" s="79"/>
      <c r="B15" s="78"/>
      <c r="C15" s="38" t="s">
        <v>56</v>
      </c>
      <c r="D15" s="46">
        <v>200</v>
      </c>
      <c r="E15" s="47">
        <v>2</v>
      </c>
      <c r="F15" s="48">
        <f>8+10</f>
        <v>18</v>
      </c>
      <c r="G15" s="44">
        <f t="shared" si="0"/>
        <v>7200</v>
      </c>
      <c r="H15" s="39" t="s">
        <v>59</v>
      </c>
      <c r="I15" s="40"/>
    </row>
    <row r="16" spans="1:9" s="1" customFormat="1">
      <c r="A16" s="23" t="s">
        <v>26</v>
      </c>
      <c r="B16" s="6"/>
      <c r="C16" s="7"/>
      <c r="D16" s="7"/>
      <c r="E16" s="17"/>
      <c r="F16" s="17"/>
      <c r="G16" s="17"/>
      <c r="H16" s="8"/>
      <c r="I16" s="4"/>
    </row>
    <row r="17" spans="1:9" s="34" customFormat="1">
      <c r="A17" s="68" t="s">
        <v>27</v>
      </c>
      <c r="B17" s="68"/>
      <c r="C17" s="43"/>
      <c r="D17" s="44">
        <v>500</v>
      </c>
      <c r="E17" s="41">
        <v>1</v>
      </c>
      <c r="F17" s="41">
        <v>6</v>
      </c>
      <c r="G17" s="44">
        <f>D17*E17*F17</f>
        <v>3000</v>
      </c>
      <c r="H17" s="42"/>
      <c r="I17" s="40"/>
    </row>
    <row r="18" spans="1:9" s="34" customFormat="1" ht="13.5" customHeight="1">
      <c r="A18" s="80" t="s">
        <v>49</v>
      </c>
      <c r="B18" s="81"/>
      <c r="C18" s="60" t="s">
        <v>54</v>
      </c>
      <c r="D18" s="44">
        <v>7000</v>
      </c>
      <c r="E18" s="41">
        <v>2</v>
      </c>
      <c r="F18" s="41">
        <v>1</v>
      </c>
      <c r="G18" s="44">
        <f t="shared" ref="G18:G22" si="1">D18*E18*F18</f>
        <v>14000</v>
      </c>
      <c r="H18" s="71" t="s">
        <v>61</v>
      </c>
      <c r="I18" s="40"/>
    </row>
    <row r="19" spans="1:9" s="34" customFormat="1" ht="13.5" customHeight="1">
      <c r="A19" s="82"/>
      <c r="B19" s="83"/>
      <c r="C19" s="60" t="s">
        <v>53</v>
      </c>
      <c r="D19" s="44">
        <v>7000</v>
      </c>
      <c r="E19" s="41">
        <v>2</v>
      </c>
      <c r="F19" s="41">
        <v>1</v>
      </c>
      <c r="G19" s="44">
        <f t="shared" si="1"/>
        <v>14000</v>
      </c>
      <c r="H19" s="72"/>
      <c r="I19" s="40"/>
    </row>
    <row r="20" spans="1:9" s="34" customFormat="1" ht="13.5" customHeight="1">
      <c r="A20" s="82"/>
      <c r="B20" s="83"/>
      <c r="C20" s="60" t="s">
        <v>52</v>
      </c>
      <c r="D20" s="44">
        <v>7000</v>
      </c>
      <c r="E20" s="41">
        <v>2</v>
      </c>
      <c r="F20" s="41">
        <v>1</v>
      </c>
      <c r="G20" s="44">
        <f t="shared" si="1"/>
        <v>14000</v>
      </c>
      <c r="H20" s="72"/>
      <c r="I20" s="40"/>
    </row>
    <row r="21" spans="1:9" s="34" customFormat="1" ht="13.5" customHeight="1">
      <c r="A21" s="84"/>
      <c r="B21" s="85"/>
      <c r="C21" s="61" t="s">
        <v>50</v>
      </c>
      <c r="D21" s="44">
        <v>7000</v>
      </c>
      <c r="E21" s="41">
        <v>4</v>
      </c>
      <c r="F21" s="41">
        <v>1</v>
      </c>
      <c r="G21" s="35">
        <f t="shared" si="1"/>
        <v>28000</v>
      </c>
      <c r="H21" s="73"/>
      <c r="I21" s="40"/>
    </row>
    <row r="22" spans="1:9" s="34" customFormat="1" ht="13.5" customHeight="1">
      <c r="A22" s="66" t="s">
        <v>51</v>
      </c>
      <c r="B22" s="67"/>
      <c r="C22" s="61" t="s">
        <v>55</v>
      </c>
      <c r="D22" s="44">
        <v>2000</v>
      </c>
      <c r="E22" s="41">
        <v>4</v>
      </c>
      <c r="F22" s="41">
        <v>1</v>
      </c>
      <c r="G22" s="35">
        <f t="shared" si="1"/>
        <v>8000</v>
      </c>
      <c r="H22" s="42"/>
      <c r="I22" s="40"/>
    </row>
    <row r="23" spans="1:9" s="34" customFormat="1">
      <c r="A23" s="23" t="s">
        <v>19</v>
      </c>
      <c r="B23" s="6"/>
      <c r="C23" s="7"/>
      <c r="D23" s="7"/>
      <c r="E23" s="17"/>
      <c r="F23" s="17"/>
      <c r="G23" s="17"/>
      <c r="H23" s="8"/>
      <c r="I23" s="40"/>
    </row>
    <row r="24" spans="1:9" s="34" customFormat="1">
      <c r="A24" s="68" t="s">
        <v>42</v>
      </c>
      <c r="B24" s="68"/>
      <c r="C24" s="45" t="s">
        <v>28</v>
      </c>
      <c r="D24" s="44">
        <v>2200</v>
      </c>
      <c r="E24" s="41">
        <v>1</v>
      </c>
      <c r="F24" s="41">
        <v>1</v>
      </c>
      <c r="G24" s="44">
        <f>D24*E24*F24</f>
        <v>2200</v>
      </c>
      <c r="H24" s="42"/>
      <c r="I24" s="40"/>
    </row>
    <row r="25" spans="1:9" s="34" customFormat="1">
      <c r="A25" s="68" t="s">
        <v>43</v>
      </c>
      <c r="B25" s="68"/>
      <c r="C25" s="55" t="str">
        <f>$C$24</f>
        <v>GL8</v>
      </c>
      <c r="D25" s="44">
        <v>2200</v>
      </c>
      <c r="E25" s="41">
        <v>1</v>
      </c>
      <c r="F25" s="41">
        <v>1</v>
      </c>
      <c r="G25" s="44">
        <f t="shared" ref="G25:G28" si="2">D25*E25*F25</f>
        <v>2200</v>
      </c>
      <c r="H25" s="42"/>
      <c r="I25" s="40"/>
    </row>
    <row r="26" spans="1:9" s="34" customFormat="1">
      <c r="A26" s="68" t="s">
        <v>34</v>
      </c>
      <c r="B26" s="68"/>
      <c r="C26" s="54" t="s">
        <v>28</v>
      </c>
      <c r="D26" s="44">
        <v>2200</v>
      </c>
      <c r="E26" s="41">
        <v>1</v>
      </c>
      <c r="F26" s="41">
        <v>1</v>
      </c>
      <c r="G26" s="44">
        <f t="shared" si="2"/>
        <v>2200</v>
      </c>
      <c r="H26" s="42"/>
      <c r="I26" s="40"/>
    </row>
    <row r="27" spans="1:9" s="34" customFormat="1">
      <c r="A27" s="68" t="s">
        <v>44</v>
      </c>
      <c r="B27" s="68"/>
      <c r="C27" s="55" t="s">
        <v>45</v>
      </c>
      <c r="D27" s="44">
        <v>2200</v>
      </c>
      <c r="E27" s="41">
        <v>1</v>
      </c>
      <c r="F27" s="41">
        <v>1</v>
      </c>
      <c r="G27" s="44">
        <f t="shared" si="2"/>
        <v>2200</v>
      </c>
      <c r="H27" s="42"/>
      <c r="I27" s="40"/>
    </row>
    <row r="28" spans="1:9" s="34" customFormat="1">
      <c r="A28" s="66" t="s">
        <v>24</v>
      </c>
      <c r="B28" s="67"/>
      <c r="C28" s="51" t="s">
        <v>28</v>
      </c>
      <c r="D28" s="44">
        <v>1100</v>
      </c>
      <c r="E28" s="41">
        <v>1</v>
      </c>
      <c r="F28" s="41">
        <v>1</v>
      </c>
      <c r="G28" s="44">
        <f t="shared" si="2"/>
        <v>1100</v>
      </c>
      <c r="H28" s="42"/>
      <c r="I28" s="40"/>
    </row>
    <row r="29" spans="1:9" s="1" customFormat="1">
      <c r="A29" s="23" t="s">
        <v>3</v>
      </c>
      <c r="B29" s="6"/>
      <c r="C29" s="23"/>
      <c r="D29" s="7"/>
      <c r="E29" s="17"/>
      <c r="F29" s="17"/>
      <c r="G29" s="17"/>
      <c r="H29" s="8"/>
      <c r="I29" s="4"/>
    </row>
    <row r="30" spans="1:9" s="27" customFormat="1" ht="25.5" customHeight="1">
      <c r="A30" s="26" t="s">
        <v>6</v>
      </c>
      <c r="B30" s="26"/>
      <c r="C30" s="10"/>
      <c r="D30" s="24">
        <v>500</v>
      </c>
      <c r="E30" s="19">
        <v>1</v>
      </c>
      <c r="F30" s="21">
        <v>8</v>
      </c>
      <c r="G30" s="30">
        <f>D30*E30*F30</f>
        <v>4000</v>
      </c>
      <c r="H30" s="28" t="s">
        <v>60</v>
      </c>
      <c r="I30" s="20"/>
    </row>
    <row r="31" spans="1:9" s="34" customFormat="1">
      <c r="A31" s="23" t="s">
        <v>31</v>
      </c>
      <c r="B31" s="6"/>
      <c r="C31" s="23"/>
      <c r="D31" s="7"/>
      <c r="E31" s="17"/>
      <c r="F31" s="17"/>
      <c r="G31" s="17"/>
      <c r="H31" s="8"/>
      <c r="I31" s="40"/>
    </row>
    <row r="32" spans="1:9" s="34" customFormat="1" ht="17.25" customHeight="1">
      <c r="A32" s="59" t="s">
        <v>48</v>
      </c>
      <c r="B32" s="57"/>
      <c r="C32" s="55" t="s">
        <v>46</v>
      </c>
      <c r="D32" s="18">
        <v>278</v>
      </c>
      <c r="E32" s="58">
        <v>1</v>
      </c>
      <c r="F32" s="58">
        <v>1</v>
      </c>
      <c r="G32" s="58">
        <f>D32*E32*F32</f>
        <v>278</v>
      </c>
      <c r="H32" s="63" t="s">
        <v>47</v>
      </c>
      <c r="I32" s="40"/>
    </row>
    <row r="33" spans="1:9" s="1" customFormat="1" ht="30.75" customHeight="1">
      <c r="A33" s="23" t="s">
        <v>4</v>
      </c>
      <c r="B33" s="6"/>
      <c r="C33" s="7"/>
      <c r="D33" s="7"/>
      <c r="E33" s="17"/>
      <c r="F33" s="17"/>
      <c r="G33" s="17"/>
      <c r="H33" s="8"/>
      <c r="I33" s="4"/>
    </row>
    <row r="34" spans="1:9" s="1" customFormat="1">
      <c r="A34" s="31" t="s">
        <v>16</v>
      </c>
      <c r="B34" s="31"/>
      <c r="C34" s="18"/>
      <c r="D34" s="44">
        <v>0</v>
      </c>
      <c r="E34" s="9">
        <v>0</v>
      </c>
      <c r="F34" s="9">
        <v>0</v>
      </c>
      <c r="G34" s="30">
        <v>0</v>
      </c>
      <c r="H34" s="32" t="s">
        <v>29</v>
      </c>
    </row>
    <row r="35" spans="1:9" s="1" customFormat="1">
      <c r="A35" s="31" t="s">
        <v>18</v>
      </c>
      <c r="B35" s="31"/>
      <c r="C35" s="18"/>
      <c r="D35" s="44">
        <f>SUM(G9:G34)</f>
        <v>127588</v>
      </c>
      <c r="E35" s="9">
        <v>0.1</v>
      </c>
      <c r="F35" s="9">
        <v>1</v>
      </c>
      <c r="G35" s="44">
        <f>D35*E35*F35</f>
        <v>12758.800000000001</v>
      </c>
      <c r="H35" s="31" t="s">
        <v>17</v>
      </c>
    </row>
    <row r="36" spans="1:9" ht="14.25" customHeight="1">
      <c r="A36" s="25" t="s">
        <v>62</v>
      </c>
      <c r="B36" s="13"/>
      <c r="C36" s="13"/>
      <c r="D36" s="13"/>
      <c r="E36" s="22"/>
      <c r="F36" s="22"/>
      <c r="G36" s="22">
        <f>SUM(G9:G35)</f>
        <v>140346.79999999999</v>
      </c>
      <c r="H36" s="11"/>
    </row>
    <row r="37" spans="1:9">
      <c r="A37" s="25" t="s">
        <v>63</v>
      </c>
      <c r="B37" s="13"/>
      <c r="C37" s="13"/>
      <c r="D37" s="13"/>
      <c r="E37" s="22"/>
      <c r="F37" s="22"/>
      <c r="G37" s="22">
        <f>G36*1.06</f>
        <v>148767.60800000001</v>
      </c>
    </row>
  </sheetData>
  <mergeCells count="17">
    <mergeCell ref="H10:H12"/>
    <mergeCell ref="A26:B26"/>
    <mergeCell ref="A1:C1"/>
    <mergeCell ref="B2:E2"/>
    <mergeCell ref="A7:B7"/>
    <mergeCell ref="A17:B17"/>
    <mergeCell ref="B14:B15"/>
    <mergeCell ref="A14:A15"/>
    <mergeCell ref="A18:B21"/>
    <mergeCell ref="A22:B22"/>
    <mergeCell ref="H18:H21"/>
    <mergeCell ref="A28:B28"/>
    <mergeCell ref="A24:B24"/>
    <mergeCell ref="A9:A12"/>
    <mergeCell ref="B10:B12"/>
    <mergeCell ref="A25:B25"/>
    <mergeCell ref="A27:B27"/>
  </mergeCells>
  <phoneticPr fontId="1" type="noConversion"/>
  <hyperlinks>
    <hyperlink ref="H32" r:id="rId1" xr:uid="{00000000-0004-0000-0000-000000000000}"/>
  </hyperlinks>
  <pageMargins left="0.60972222222222228" right="0.17916666666666667" top="0.4" bottom="0.50902777777777775" header="0.32916666666666666" footer="0.51111111111111107"/>
  <pageSetup paperSize="9" scale="55" firstPageNumber="4294963191" orientation="portrait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6E2164-98C7-4743-A5C5-6AFDFE1847B1}">
  <sheetPr>
    <outlinePr summaryBelow="0" summaryRight="0"/>
  </sheetPr>
  <dimension ref="A1:I37"/>
  <sheetViews>
    <sheetView tabSelected="1" view="pageBreakPreview" topLeftCell="A25" zoomScale="80" zoomScaleSheetLayoutView="80" workbookViewId="0">
      <selection activeCell="A9" sqref="A9:A13"/>
    </sheetView>
  </sheetViews>
  <sheetFormatPr defaultColWidth="9" defaultRowHeight="12.9"/>
  <cols>
    <col min="1" max="1" width="28.5" style="3" customWidth="1" collapsed="1"/>
    <col min="2" max="2" width="17.2109375" style="40" customWidth="1" collapsed="1"/>
    <col min="3" max="3" width="39" style="34" customWidth="1"/>
    <col min="4" max="4" width="12.640625" style="34" customWidth="1"/>
    <col min="5" max="5" width="9.2109375" style="15" customWidth="1"/>
    <col min="6" max="6" width="10.2109375" style="15" customWidth="1"/>
    <col min="7" max="7" width="11.7109375" style="15" customWidth="1"/>
    <col min="8" max="8" width="32.140625" style="2" customWidth="1"/>
    <col min="9" max="9" width="30.2109375" style="40" customWidth="1"/>
    <col min="10" max="16384" width="9" style="3"/>
  </cols>
  <sheetData>
    <row r="1" spans="1:9" ht="28.5" customHeight="1">
      <c r="A1" s="74"/>
      <c r="B1" s="74"/>
      <c r="C1" s="74"/>
      <c r="D1" s="65"/>
    </row>
    <row r="2" spans="1:9">
      <c r="A2" s="3" t="s">
        <v>0</v>
      </c>
      <c r="B2" s="75" t="s">
        <v>64</v>
      </c>
      <c r="C2" s="75"/>
      <c r="D2" s="75"/>
      <c r="E2" s="75"/>
    </row>
    <row r="3" spans="1:9">
      <c r="A3" s="3" t="s">
        <v>1</v>
      </c>
      <c r="B3" s="86" t="s">
        <v>65</v>
      </c>
      <c r="C3" s="86"/>
      <c r="D3" s="5"/>
    </row>
    <row r="4" spans="1:9">
      <c r="A4" s="3" t="s">
        <v>32</v>
      </c>
      <c r="B4" s="40" t="s">
        <v>40</v>
      </c>
    </row>
    <row r="5" spans="1:9" ht="9.75" customHeight="1">
      <c r="A5" s="3" t="s">
        <v>5</v>
      </c>
    </row>
    <row r="6" spans="1:9" ht="11.25" customHeight="1">
      <c r="A6" s="3" t="s">
        <v>2</v>
      </c>
      <c r="B6" s="40" t="s">
        <v>33</v>
      </c>
    </row>
    <row r="7" spans="1:9" s="34" customFormat="1">
      <c r="A7" s="76" t="s">
        <v>9</v>
      </c>
      <c r="B7" s="77"/>
      <c r="C7" s="14" t="s">
        <v>10</v>
      </c>
      <c r="D7" s="16" t="s">
        <v>14</v>
      </c>
      <c r="E7" s="16" t="s">
        <v>12</v>
      </c>
      <c r="F7" s="16" t="s">
        <v>11</v>
      </c>
      <c r="G7" s="16" t="s">
        <v>15</v>
      </c>
      <c r="H7" s="14" t="s">
        <v>13</v>
      </c>
      <c r="I7" s="40"/>
    </row>
    <row r="8" spans="1:9" s="34" customFormat="1">
      <c r="A8" s="23" t="s">
        <v>25</v>
      </c>
      <c r="B8" s="6"/>
      <c r="C8" s="7"/>
      <c r="D8" s="7"/>
      <c r="E8" s="17"/>
      <c r="F8" s="17"/>
      <c r="G8" s="17"/>
      <c r="H8" s="8"/>
      <c r="I8" s="40"/>
    </row>
    <row r="9" spans="1:9" s="34" customFormat="1" ht="89.25" customHeight="1">
      <c r="A9" s="87" t="s">
        <v>21</v>
      </c>
      <c r="B9" s="88" t="s">
        <v>30</v>
      </c>
      <c r="C9" s="42" t="s">
        <v>66</v>
      </c>
      <c r="D9" s="62">
        <v>418</v>
      </c>
      <c r="E9" s="89">
        <v>2</v>
      </c>
      <c r="F9" s="89">
        <v>3</v>
      </c>
      <c r="G9" s="90">
        <v>0</v>
      </c>
      <c r="H9" s="64" t="s">
        <v>23</v>
      </c>
      <c r="I9" s="40"/>
    </row>
    <row r="10" spans="1:9" s="34" customFormat="1" ht="25.75">
      <c r="A10" s="91"/>
      <c r="B10" s="87" t="s">
        <v>8</v>
      </c>
      <c r="C10" s="42" t="s">
        <v>67</v>
      </c>
      <c r="D10" s="62">
        <v>358</v>
      </c>
      <c r="E10" s="89">
        <v>1</v>
      </c>
      <c r="F10" s="89">
        <v>2</v>
      </c>
      <c r="G10" s="89">
        <f t="shared" ref="G10:G16" si="0">D10*E10*F10</f>
        <v>716</v>
      </c>
      <c r="H10" s="10"/>
    </row>
    <row r="11" spans="1:9" s="34" customFormat="1" ht="30.75" customHeight="1">
      <c r="A11" s="91"/>
      <c r="B11" s="91"/>
      <c r="C11" s="42" t="s">
        <v>68</v>
      </c>
      <c r="D11" s="62">
        <v>418</v>
      </c>
      <c r="E11" s="89">
        <v>1</v>
      </c>
      <c r="F11" s="89">
        <v>1</v>
      </c>
      <c r="G11" s="89">
        <f t="shared" si="0"/>
        <v>418</v>
      </c>
      <c r="H11" s="10" t="s">
        <v>69</v>
      </c>
    </row>
    <row r="12" spans="1:9" s="34" customFormat="1" ht="25.75">
      <c r="A12" s="91"/>
      <c r="B12" s="91"/>
      <c r="C12" s="42" t="s">
        <v>70</v>
      </c>
      <c r="D12" s="62">
        <v>418</v>
      </c>
      <c r="E12" s="89">
        <v>2</v>
      </c>
      <c r="F12" s="89">
        <v>3</v>
      </c>
      <c r="G12" s="89">
        <f t="shared" si="0"/>
        <v>2508</v>
      </c>
      <c r="H12" s="10"/>
    </row>
    <row r="13" spans="1:9" s="34" customFormat="1" ht="25.75">
      <c r="A13" s="91"/>
      <c r="B13" s="91"/>
      <c r="C13" s="42" t="s">
        <v>71</v>
      </c>
      <c r="D13" s="62">
        <v>418</v>
      </c>
      <c r="E13" s="89">
        <v>2</v>
      </c>
      <c r="F13" s="89">
        <v>5</v>
      </c>
      <c r="G13" s="90">
        <f t="shared" si="0"/>
        <v>4180</v>
      </c>
      <c r="H13" s="10"/>
    </row>
    <row r="14" spans="1:9" s="34" customFormat="1" ht="24.75" customHeight="1">
      <c r="A14" s="88" t="s">
        <v>22</v>
      </c>
      <c r="B14" s="88"/>
      <c r="C14" s="56" t="s">
        <v>41</v>
      </c>
      <c r="D14" s="62">
        <v>38</v>
      </c>
      <c r="E14" s="89">
        <v>1</v>
      </c>
      <c r="F14" s="92">
        <v>8</v>
      </c>
      <c r="G14" s="90">
        <f t="shared" si="0"/>
        <v>304</v>
      </c>
      <c r="H14" s="62"/>
      <c r="I14" s="40"/>
    </row>
    <row r="15" spans="1:9" s="34" customFormat="1" ht="20.149999999999999" customHeight="1">
      <c r="A15" s="93" t="s">
        <v>7</v>
      </c>
      <c r="B15" s="94"/>
      <c r="C15" s="42" t="s">
        <v>72</v>
      </c>
      <c r="D15" s="62">
        <v>300</v>
      </c>
      <c r="E15" s="19">
        <v>3</v>
      </c>
      <c r="F15" s="48">
        <f>5+10</f>
        <v>15</v>
      </c>
      <c r="G15" s="90">
        <f t="shared" si="0"/>
        <v>13500</v>
      </c>
      <c r="H15" s="39" t="s">
        <v>73</v>
      </c>
      <c r="I15" s="40"/>
    </row>
    <row r="16" spans="1:9" s="34" customFormat="1" ht="20.149999999999999" customHeight="1">
      <c r="A16" s="93"/>
      <c r="B16" s="94"/>
      <c r="C16" s="42" t="s">
        <v>74</v>
      </c>
      <c r="D16" s="62">
        <v>200</v>
      </c>
      <c r="E16" s="19">
        <v>2</v>
      </c>
      <c r="F16" s="48">
        <v>15</v>
      </c>
      <c r="G16" s="90">
        <f t="shared" si="0"/>
        <v>6000</v>
      </c>
      <c r="H16" s="39" t="s">
        <v>73</v>
      </c>
      <c r="I16" s="40"/>
    </row>
    <row r="17" spans="1:9" s="34" customFormat="1">
      <c r="A17" s="23" t="s">
        <v>26</v>
      </c>
      <c r="B17" s="6"/>
      <c r="C17" s="7"/>
      <c r="D17" s="7"/>
      <c r="E17" s="17"/>
      <c r="F17" s="17"/>
      <c r="G17" s="17"/>
      <c r="H17" s="8"/>
      <c r="I17" s="40"/>
    </row>
    <row r="18" spans="1:9" s="34" customFormat="1">
      <c r="A18" s="95" t="s">
        <v>27</v>
      </c>
      <c r="B18" s="95"/>
      <c r="C18" s="96"/>
      <c r="D18" s="90">
        <v>500</v>
      </c>
      <c r="E18" s="92">
        <v>1</v>
      </c>
      <c r="F18" s="92">
        <v>3</v>
      </c>
      <c r="G18" s="90">
        <f>D18*E18*F18</f>
        <v>1500</v>
      </c>
      <c r="H18" s="42"/>
      <c r="I18" s="40"/>
    </row>
    <row r="19" spans="1:9" s="34" customFormat="1">
      <c r="A19" s="97" t="s">
        <v>49</v>
      </c>
      <c r="B19" s="98"/>
      <c r="C19" s="96" t="s">
        <v>75</v>
      </c>
      <c r="D19" s="90">
        <v>7000</v>
      </c>
      <c r="E19" s="92">
        <v>2</v>
      </c>
      <c r="F19" s="92">
        <v>1</v>
      </c>
      <c r="G19" s="90">
        <f t="shared" ref="G19:G21" si="1">D19*E19*F19</f>
        <v>14000</v>
      </c>
      <c r="H19" s="42" t="s">
        <v>61</v>
      </c>
      <c r="I19" s="40"/>
    </row>
    <row r="20" spans="1:9" s="34" customFormat="1">
      <c r="A20" s="99"/>
      <c r="B20" s="100"/>
      <c r="C20" s="96" t="s">
        <v>76</v>
      </c>
      <c r="D20" s="90">
        <v>7000</v>
      </c>
      <c r="E20" s="92">
        <v>2</v>
      </c>
      <c r="F20" s="92">
        <v>1</v>
      </c>
      <c r="G20" s="90">
        <f t="shared" si="1"/>
        <v>14000</v>
      </c>
      <c r="H20" s="42"/>
      <c r="I20" s="40"/>
    </row>
    <row r="21" spans="1:9" s="34" customFormat="1">
      <c r="A21" s="101" t="s">
        <v>51</v>
      </c>
      <c r="B21" s="102"/>
      <c r="C21" s="61" t="s">
        <v>77</v>
      </c>
      <c r="D21" s="89">
        <v>2000</v>
      </c>
      <c r="E21" s="92">
        <v>2</v>
      </c>
      <c r="F21" s="92">
        <v>1</v>
      </c>
      <c r="G21" s="89">
        <f t="shared" si="1"/>
        <v>4000</v>
      </c>
      <c r="H21" s="42"/>
      <c r="I21" s="40"/>
    </row>
    <row r="22" spans="1:9" s="34" customFormat="1">
      <c r="A22" s="23" t="s">
        <v>19</v>
      </c>
      <c r="B22" s="6"/>
      <c r="C22" s="7"/>
      <c r="D22" s="7"/>
      <c r="E22" s="17"/>
      <c r="F22" s="17"/>
      <c r="G22" s="17"/>
      <c r="H22" s="8"/>
      <c r="I22" s="40"/>
    </row>
    <row r="23" spans="1:9" s="34" customFormat="1">
      <c r="A23" s="95" t="s">
        <v>43</v>
      </c>
      <c r="B23" s="95"/>
      <c r="C23" s="96" t="s">
        <v>28</v>
      </c>
      <c r="D23" s="90">
        <v>2200</v>
      </c>
      <c r="E23" s="92">
        <v>1</v>
      </c>
      <c r="F23" s="92">
        <v>3</v>
      </c>
      <c r="G23" s="90">
        <f t="shared" ref="G23:G28" si="2">D23*E23*F23</f>
        <v>6600</v>
      </c>
      <c r="H23" s="42"/>
      <c r="I23" s="40"/>
    </row>
    <row r="24" spans="1:9" s="34" customFormat="1">
      <c r="A24" s="95" t="s">
        <v>78</v>
      </c>
      <c r="B24" s="95"/>
      <c r="C24" s="96" t="s">
        <v>28</v>
      </c>
      <c r="D24" s="90">
        <v>2200</v>
      </c>
      <c r="E24" s="92">
        <v>1</v>
      </c>
      <c r="F24" s="92">
        <v>3</v>
      </c>
      <c r="G24" s="90">
        <f t="shared" si="2"/>
        <v>6600</v>
      </c>
      <c r="H24" s="42"/>
      <c r="I24" s="40"/>
    </row>
    <row r="25" spans="1:9" s="34" customFormat="1">
      <c r="A25" s="95" t="s">
        <v>79</v>
      </c>
      <c r="B25" s="95"/>
      <c r="C25" s="96" t="s">
        <v>28</v>
      </c>
      <c r="D25" s="90">
        <v>2200</v>
      </c>
      <c r="E25" s="92">
        <v>1</v>
      </c>
      <c r="F25" s="92">
        <v>3</v>
      </c>
      <c r="G25" s="90">
        <f t="shared" si="2"/>
        <v>6600</v>
      </c>
      <c r="H25" s="42"/>
      <c r="I25" s="40"/>
    </row>
    <row r="26" spans="1:9" s="34" customFormat="1">
      <c r="A26" s="95" t="s">
        <v>80</v>
      </c>
      <c r="B26" s="95"/>
      <c r="C26" s="96" t="s">
        <v>28</v>
      </c>
      <c r="D26" s="90">
        <v>2200</v>
      </c>
      <c r="E26" s="92">
        <v>1</v>
      </c>
      <c r="F26" s="92">
        <v>3</v>
      </c>
      <c r="G26" s="90">
        <f t="shared" si="2"/>
        <v>6600</v>
      </c>
      <c r="H26" s="42"/>
      <c r="I26" s="40"/>
    </row>
    <row r="27" spans="1:9" s="34" customFormat="1">
      <c r="A27" s="95" t="s">
        <v>81</v>
      </c>
      <c r="B27" s="95"/>
      <c r="C27" s="96" t="s">
        <v>28</v>
      </c>
      <c r="D27" s="90">
        <v>1100</v>
      </c>
      <c r="E27" s="92">
        <v>3</v>
      </c>
      <c r="F27" s="92">
        <v>3</v>
      </c>
      <c r="G27" s="90">
        <f t="shared" si="2"/>
        <v>9900</v>
      </c>
      <c r="H27" s="42"/>
      <c r="I27" s="40"/>
    </row>
    <row r="28" spans="1:9" s="34" customFormat="1">
      <c r="A28" s="101" t="s">
        <v>24</v>
      </c>
      <c r="B28" s="102"/>
      <c r="C28" s="96" t="s">
        <v>28</v>
      </c>
      <c r="D28" s="90">
        <v>1100</v>
      </c>
      <c r="E28" s="92">
        <v>1</v>
      </c>
      <c r="F28" s="92">
        <v>1</v>
      </c>
      <c r="G28" s="90">
        <f t="shared" si="2"/>
        <v>1100</v>
      </c>
      <c r="H28" s="42"/>
      <c r="I28" s="40"/>
    </row>
    <row r="29" spans="1:9" s="34" customFormat="1">
      <c r="A29" s="23" t="s">
        <v>3</v>
      </c>
      <c r="B29" s="6"/>
      <c r="C29" s="23"/>
      <c r="D29" s="7"/>
      <c r="E29" s="17"/>
      <c r="F29" s="17"/>
      <c r="G29" s="17"/>
      <c r="H29" s="8"/>
      <c r="I29" s="40"/>
    </row>
    <row r="30" spans="1:9" s="65" customFormat="1" ht="25.5" customHeight="1">
      <c r="A30" s="42" t="s">
        <v>6</v>
      </c>
      <c r="B30" s="42"/>
      <c r="C30" s="10"/>
      <c r="D30" s="62">
        <v>500</v>
      </c>
      <c r="E30" s="19">
        <v>1</v>
      </c>
      <c r="F30" s="92">
        <v>5</v>
      </c>
      <c r="G30" s="90">
        <f>D30*E30*F30</f>
        <v>2500</v>
      </c>
      <c r="H30" s="96" t="s">
        <v>82</v>
      </c>
      <c r="I30" s="20"/>
    </row>
    <row r="31" spans="1:9" s="34" customFormat="1">
      <c r="A31" s="23" t="s">
        <v>31</v>
      </c>
      <c r="B31" s="6"/>
      <c r="C31" s="23"/>
      <c r="D31" s="7"/>
      <c r="E31" s="17"/>
      <c r="F31" s="17"/>
      <c r="G31" s="17"/>
      <c r="H31" s="8"/>
      <c r="I31" s="40"/>
    </row>
    <row r="32" spans="1:9" s="65" customFormat="1" ht="25.5" customHeight="1">
      <c r="A32" s="103" t="s">
        <v>83</v>
      </c>
      <c r="B32" s="104"/>
      <c r="C32" s="96" t="s">
        <v>84</v>
      </c>
      <c r="D32" s="105">
        <v>278</v>
      </c>
      <c r="E32" s="106">
        <v>1</v>
      </c>
      <c r="F32" s="106">
        <v>1</v>
      </c>
      <c r="G32" s="106">
        <f>D32</f>
        <v>278</v>
      </c>
      <c r="H32" s="10" t="s">
        <v>85</v>
      </c>
      <c r="I32" s="20"/>
    </row>
    <row r="33" spans="1:9" s="34" customFormat="1" ht="30.75" customHeight="1">
      <c r="A33" s="23" t="s">
        <v>4</v>
      </c>
      <c r="B33" s="6"/>
      <c r="C33" s="7"/>
      <c r="D33" s="7"/>
      <c r="E33" s="17"/>
      <c r="F33" s="17"/>
      <c r="G33" s="17"/>
      <c r="H33" s="8"/>
      <c r="I33" s="40"/>
    </row>
    <row r="34" spans="1:9" s="34" customFormat="1">
      <c r="A34" s="96" t="s">
        <v>16</v>
      </c>
      <c r="B34" s="96"/>
      <c r="C34" s="105"/>
      <c r="D34" s="90">
        <v>0</v>
      </c>
      <c r="E34" s="90">
        <v>0</v>
      </c>
      <c r="F34" s="90">
        <v>0</v>
      </c>
      <c r="G34" s="89">
        <f>D34*E34*F34</f>
        <v>0</v>
      </c>
      <c r="H34" s="96" t="s">
        <v>29</v>
      </c>
    </row>
    <row r="35" spans="1:9" s="34" customFormat="1">
      <c r="A35" s="96" t="s">
        <v>18</v>
      </c>
      <c r="B35" s="96"/>
      <c r="C35" s="105"/>
      <c r="D35" s="90">
        <f>SUM(G9:G34)</f>
        <v>101304</v>
      </c>
      <c r="E35" s="89">
        <v>0.1</v>
      </c>
      <c r="F35" s="89">
        <v>1</v>
      </c>
      <c r="G35" s="89">
        <f>D35*E35*F35</f>
        <v>10130.400000000001</v>
      </c>
      <c r="H35" s="96" t="s">
        <v>17</v>
      </c>
    </row>
    <row r="36" spans="1:9" ht="14.25" customHeight="1">
      <c r="A36" s="107" t="s">
        <v>62</v>
      </c>
      <c r="B36" s="13"/>
      <c r="C36" s="13"/>
      <c r="D36" s="13"/>
      <c r="E36" s="22"/>
      <c r="F36" s="22"/>
      <c r="G36" s="22">
        <f>SUM(G8:G35)</f>
        <v>111434.4</v>
      </c>
      <c r="H36" s="11"/>
    </row>
    <row r="37" spans="1:9">
      <c r="A37" s="107" t="s">
        <v>63</v>
      </c>
      <c r="B37" s="13"/>
      <c r="C37" s="13"/>
      <c r="D37" s="13"/>
      <c r="E37" s="22"/>
      <c r="F37" s="22"/>
      <c r="G37" s="22">
        <f>G36*1.06</f>
        <v>118120.46399999999</v>
      </c>
    </row>
  </sheetData>
  <mergeCells count="16">
    <mergeCell ref="A26:B26"/>
    <mergeCell ref="A27:B27"/>
    <mergeCell ref="A28:B28"/>
    <mergeCell ref="A18:B18"/>
    <mergeCell ref="A19:B20"/>
    <mergeCell ref="A21:B21"/>
    <mergeCell ref="A23:B23"/>
    <mergeCell ref="A24:B24"/>
    <mergeCell ref="A25:B25"/>
    <mergeCell ref="A1:C1"/>
    <mergeCell ref="B2:E2"/>
    <mergeCell ref="A7:B7"/>
    <mergeCell ref="A9:A13"/>
    <mergeCell ref="B10:B13"/>
    <mergeCell ref="A15:A16"/>
    <mergeCell ref="B15:B16"/>
  </mergeCells>
  <phoneticPr fontId="1" type="noConversion"/>
  <hyperlinks>
    <hyperlink ref="H32" r:id="rId1" xr:uid="{584217D5-7CD9-4D9A-B82C-87671BCA9F2C}"/>
  </hyperlinks>
  <pageMargins left="0.60972222222222228" right="0.17916666666666667" top="0.4" bottom="0.50902777777777775" header="0.32916666666666666" footer="0.51111111111111107"/>
  <pageSetup paperSize="9" scale="55" firstPageNumber="4294963191" orientation="portrait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4</vt:i4>
      </vt:variant>
    </vt:vector>
  </HeadingPairs>
  <TitlesOfParts>
    <vt:vector size="6" baseType="lpstr">
      <vt:lpstr>昂科威旅行社</vt:lpstr>
      <vt:lpstr>威朗pro旅行社</vt:lpstr>
      <vt:lpstr>昂科威旅行社!Print_Area</vt:lpstr>
      <vt:lpstr>威朗pro旅行社!Print_Area</vt:lpstr>
      <vt:lpstr>昂科威旅行社!Print_Titles</vt:lpstr>
      <vt:lpstr>威朗pro旅行社!Print_Titles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Ying Siyi,应思怡</dc:creator>
  <cp:lastModifiedBy>86139</cp:lastModifiedBy>
  <cp:revision/>
  <cp:lastPrinted>2018-09-12T06:52:53Z</cp:lastPrinted>
  <dcterms:created xsi:type="dcterms:W3CDTF">1996-12-17T01:32:42Z</dcterms:created>
  <dcterms:modified xsi:type="dcterms:W3CDTF">2021-04-17T12:21:54Z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2052-6.6.0.2461</vt:lpwstr>
  </property>
</Properties>
</file>