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601"/>
  <workbookPr/>
  <mc:AlternateContent xmlns:mc="http://schemas.openxmlformats.org/markup-compatibility/2006">
    <mc:Choice Requires="x15">
      <x15ac:absPath xmlns:x15ac="http://schemas.microsoft.com/office/spreadsheetml/2010/11/ac" url="C:\Users\86139\Desktop\"/>
    </mc:Choice>
  </mc:AlternateContent>
  <xr:revisionPtr revIDLastSave="0" documentId="13_ncr:1_{BD56C5C0-369C-4713-B9FC-EA0E7899A025}" xr6:coauthVersionLast="43" xr6:coauthVersionMax="43" xr10:uidLastSave="{00000000-0000-0000-0000-000000000000}"/>
  <bookViews>
    <workbookView xWindow="-110" yWindow="-110" windowWidth="19420" windowHeight="10420" xr2:uid="{00000000-000D-0000-FFFF-FFFF00000000}"/>
  </bookViews>
  <sheets>
    <sheet name="总览" sheetId="20" r:id="rId1"/>
    <sheet name="昂科拉GX实拍" sheetId="19" r:id="rId2"/>
    <sheet name="昂科拉实拍" sheetId="16" r:id="rId3"/>
  </sheets>
  <definedNames>
    <definedName name="_xlnm.Print_Area" localSheetId="1">昂科拉GX实拍!$A$1:$H$42</definedName>
    <definedName name="_xlnm.Print_Area" localSheetId="2">昂科拉实拍!$A$1:$H$36</definedName>
    <definedName name="_xlnm.Print_Titles" localSheetId="1">昂科拉GX实拍!$1:$7</definedName>
    <definedName name="_xlnm.Print_Titles" localSheetId="2">昂科拉实拍!$1:$7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33" i="16" l="1"/>
  <c r="G32" i="16"/>
  <c r="G30" i="16"/>
  <c r="G28" i="16"/>
  <c r="G27" i="16"/>
  <c r="G25" i="16"/>
  <c r="G24" i="16"/>
  <c r="G23" i="16"/>
  <c r="G22" i="16"/>
  <c r="G21" i="16"/>
  <c r="G20" i="16"/>
  <c r="G18" i="16"/>
  <c r="G17" i="16"/>
  <c r="G15" i="16"/>
  <c r="G14" i="16"/>
  <c r="G13" i="16"/>
  <c r="G12" i="16"/>
  <c r="G11" i="16"/>
  <c r="G10" i="16"/>
  <c r="G39" i="19"/>
  <c r="G38" i="19"/>
  <c r="G36" i="19"/>
  <c r="G34" i="19"/>
  <c r="G32" i="19"/>
  <c r="G31" i="19"/>
  <c r="G29" i="19"/>
  <c r="G28" i="19"/>
  <c r="G27" i="19"/>
  <c r="G26" i="19"/>
  <c r="G25" i="19"/>
  <c r="G24" i="19"/>
  <c r="G23" i="19"/>
  <c r="G21" i="19"/>
  <c r="G20" i="19"/>
  <c r="G18" i="19"/>
  <c r="G17" i="19"/>
  <c r="G16" i="19"/>
  <c r="G15" i="19"/>
  <c r="G14" i="19"/>
  <c r="G13" i="19"/>
  <c r="G12" i="19"/>
  <c r="G11" i="19"/>
  <c r="G34" i="16" l="1"/>
  <c r="G35" i="16" s="1"/>
  <c r="G36" i="16" s="1"/>
  <c r="B3" i="20" s="1"/>
  <c r="G40" i="19"/>
  <c r="G41" i="19" s="1"/>
  <c r="G42" i="19" s="1"/>
  <c r="B2" i="20" s="1"/>
  <c r="B4" i="20" l="1"/>
</calcChain>
</file>

<file path=xl/sharedStrings.xml><?xml version="1.0" encoding="utf-8"?>
<sst xmlns="http://schemas.openxmlformats.org/spreadsheetml/2006/main" count="163" uniqueCount="103">
  <si>
    <t>活动名称</t>
  </si>
  <si>
    <t>活动报价</t>
  </si>
  <si>
    <t>昂科拉GX实拍活动</t>
  </si>
  <si>
    <t>昂科拉实拍活动</t>
  </si>
  <si>
    <t>总计（不含6%增值税）</t>
  </si>
  <si>
    <t xml:space="preserve">Event:                 </t>
  </si>
  <si>
    <t xml:space="preserve">Date:                  </t>
  </si>
  <si>
    <t>康辉集团北京国际会议展览有限公司</t>
  </si>
  <si>
    <t xml:space="preserve">VENUE:                  </t>
  </si>
  <si>
    <t>2019年6月2日-4日</t>
  </si>
  <si>
    <t xml:space="preserve">Project No:               </t>
  </si>
  <si>
    <t>全新一代别克昂科拉GX实拍</t>
  </si>
  <si>
    <t xml:space="preserve">Number of person:       </t>
  </si>
  <si>
    <t>媒体33人，工作人员8人（含摄影师2人）</t>
  </si>
  <si>
    <t>项目</t>
  </si>
  <si>
    <t>规格</t>
  </si>
  <si>
    <t>单价</t>
  </si>
  <si>
    <t>次数</t>
  </si>
  <si>
    <t>数量</t>
  </si>
  <si>
    <t>总价</t>
  </si>
  <si>
    <t>备注</t>
  </si>
  <si>
    <t>酒店相关：北京Hotel Momc 蔓兰酒店</t>
  </si>
  <si>
    <r>
      <rPr>
        <sz val="9"/>
        <rFont val="微软雅黑"/>
        <family val="2"/>
        <charset val="134"/>
      </rPr>
      <t>客房要求：
1、电话：开通国内长途、关闭国际长途(telephone: local call and long-distance call are opened, international direct dialing in closed)
2、网络：可宽带上网，WIFI、有限网络均免费</t>
    </r>
    <r>
      <rPr>
        <sz val="9"/>
        <color indexed="8"/>
        <rFont val="微软雅黑"/>
        <family val="2"/>
        <charset val="134"/>
      </rPr>
      <t xml:space="preserve">
3、关闭MINI BAR、洗衣服务、签单权以及房间内可能有的收费项目（如收费电视等）Mini Bar(consumption list: in room consumption closed. clear the mini bar)
4、早餐：均含单早  </t>
    </r>
    <r>
      <rPr>
        <b/>
        <sz val="9"/>
        <color rgb="FFFF0000"/>
        <rFont val="微软雅黑"/>
        <family val="2"/>
        <charset val="134"/>
      </rPr>
      <t>工作人员房间含双早</t>
    </r>
    <r>
      <rPr>
        <sz val="9"/>
        <color indexed="8"/>
        <rFont val="微软雅黑"/>
        <family val="2"/>
        <charset val="134"/>
      </rPr>
      <t xml:space="preserve">
5、环境：干净、舒适、相对安静（尤其针是媒体）。媒体房间尽量保证大床房，房型统一
6、客房数量：确定好数量后允许再上下浮动10％
7、延时退房
</t>
    </r>
    <r>
      <rPr>
        <b/>
        <u/>
        <sz val="9"/>
        <color rgb="FFFF0000"/>
        <rFont val="微软雅黑"/>
        <family val="2"/>
        <charset val="134"/>
      </rPr>
      <t>8、欢迎水果</t>
    </r>
  </si>
  <si>
    <t>自付房费</t>
  </si>
  <si>
    <t>6月2日-6月4日大床房2日（含服务费，宽带费用）</t>
  </si>
  <si>
    <t>SGM工作人员（自付）；
上下浮动三间</t>
  </si>
  <si>
    <t>6月4日-6日大床房2日（含服务费，宽带费用）</t>
  </si>
  <si>
    <t>公付房费
Public housing charge</t>
  </si>
  <si>
    <t>6月2日大床房（含服务费，宽带费用）King-size bed room</t>
  </si>
  <si>
    <t>上下浮动3间</t>
  </si>
  <si>
    <t>6月3日大床房（含服务费，宽带费用）King-size bed room</t>
  </si>
  <si>
    <t>欢迎水果 Fruits</t>
  </si>
  <si>
    <t>媒体用餐
Have meals</t>
  </si>
  <si>
    <t>午餐Lunch</t>
  </si>
  <si>
    <t>6月3日lunch</t>
  </si>
  <si>
    <t>上午场媒体17人，下午场媒体16人，工作人员8人，预备30份</t>
  </si>
  <si>
    <t>6月4日-5日lunch</t>
  </si>
  <si>
    <t>媒体拜访，媒体6人，工作人员4人</t>
  </si>
  <si>
    <t>晚餐dinner</t>
  </si>
  <si>
    <t>6月2日dinner</t>
  </si>
  <si>
    <t>媒体6人，工作人员4人</t>
  </si>
  <si>
    <t>6月3日dinner</t>
  </si>
  <si>
    <t>按照媒体10人预留</t>
  </si>
  <si>
    <t>6月4日-5日dinner</t>
  </si>
  <si>
    <t>场地相关</t>
  </si>
  <si>
    <t>场地租赁 Space lease</t>
  </si>
  <si>
    <t>实拍场地</t>
  </si>
  <si>
    <t>6月3日，当代moma艺术园区</t>
  </si>
  <si>
    <t>室外场地实拍4台车+会议室 提前一天搭建+活动日（固定场地）</t>
  </si>
  <si>
    <t>茶歇 Teaback</t>
  </si>
  <si>
    <t>活动日</t>
  </si>
  <si>
    <t>6月3日，饮品为主，点心少量</t>
  </si>
  <si>
    <t>上午场媒体17人，下午场媒体16人，工作人员8人，预备20份</t>
  </si>
  <si>
    <t>大巴需求（根据媒体具体航班调整需求）</t>
  </si>
  <si>
    <t>踩点</t>
  </si>
  <si>
    <t>GL8</t>
  </si>
  <si>
    <t>定标后需中标公司付给供应商（固定费用）</t>
  </si>
  <si>
    <t>6月2日接机（机场-酒店）shuttle bus</t>
  </si>
  <si>
    <t>6月3日接机（机场-酒店）shuttle bus</t>
  </si>
  <si>
    <t>6月3日送机（酒店-机场）shuttle bus</t>
  </si>
  <si>
    <t>6月4日送机（酒店-机场）shuttle bus</t>
  </si>
  <si>
    <t>6月4日-5日媒体拜访包车</t>
  </si>
  <si>
    <t>接机helper</t>
  </si>
  <si>
    <t>车辆相关</t>
  </si>
  <si>
    <t xml:space="preserve">车辆&amp;清洁&amp;美容vehicle cleaning </t>
  </si>
  <si>
    <t>昂科拉GX*4台</t>
  </si>
  <si>
    <t>加油  fuel car</t>
  </si>
  <si>
    <t>媒体相关</t>
  </si>
  <si>
    <t>媒体交通补贴
Media Traffic Reimbursement</t>
  </si>
  <si>
    <t>500元/人，共1.65万元（固定费用）</t>
  </si>
  <si>
    <t>摄影师相关</t>
  </si>
  <si>
    <t>摄影师Photographer</t>
  </si>
  <si>
    <t>摄影劳务费（不含住宿、餐费）
昂科拉GX素材图拍摄&amp;活动拍摄</t>
  </si>
  <si>
    <t>静态图外观9张精修、内饰9张精修
空间图一套（展示所有储物/后备箱/座椅灵活性功能）/15秒短视频1支，含音乐等版权（固定费用）</t>
  </si>
  <si>
    <t>其他（请考虑如下明细发票是否可以使用，是否需要增加税率）</t>
  </si>
  <si>
    <t>PPT美化</t>
  </si>
  <si>
    <t>固定费用（30页内）</t>
  </si>
  <si>
    <t>工作人员交通报销  Reimbursement</t>
  </si>
  <si>
    <t>6月2日-3日</t>
  </si>
  <si>
    <t>总计（Net）</t>
  </si>
  <si>
    <t>10%服务费 10% Service fee</t>
  </si>
  <si>
    <t>总计（不含增值税6%）</t>
  </si>
  <si>
    <t>全新一代别克昂科拉实拍</t>
  </si>
  <si>
    <t>2019年6月10日-11日</t>
  </si>
  <si>
    <t>酒店相关：北京诺金酒店</t>
  </si>
  <si>
    <t>6月10日-6月11日大床房 2日（含服务费，宽带费用）</t>
  </si>
  <si>
    <t>6月10日大床房（含服务费，宽带费用）King-size bed room</t>
  </si>
  <si>
    <t>6月11日大床房（含服务费，宽带费用）King-size bed room</t>
  </si>
  <si>
    <t>媒体和工作人员用餐
Have meals</t>
  </si>
  <si>
    <t>6月11日lunch</t>
  </si>
  <si>
    <t>6月10日dinner</t>
  </si>
  <si>
    <t>6月11日dinner</t>
  </si>
  <si>
    <t>2019/6/11，Ace café（798店）</t>
  </si>
  <si>
    <t>室外场地4台车实拍+火车头会议室+用餐区 含搭建日及活动日（固定费用）</t>
  </si>
  <si>
    <t>6月11日，饮品为主，点心少量</t>
  </si>
  <si>
    <t>6月10日接机（机场-酒店）shuttle bus</t>
  </si>
  <si>
    <t>6月11日接机（机场-酒店）shuttle bus</t>
  </si>
  <si>
    <t>6月11日送机（酒店-机场）shuttle bus</t>
  </si>
  <si>
    <t>6月12日送机（酒店-机场）shuttle bus</t>
  </si>
  <si>
    <t xml:space="preserve">车辆&amp;清洁&amp;美容&amp;充电vehicle cleaning </t>
  </si>
  <si>
    <t>昂科拉*4台</t>
  </si>
  <si>
    <t>工作人员交通 Reimbursement</t>
  </si>
  <si>
    <t>6月10日-11日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</si>
</sst>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 * #,##0.00_ ;_ * \-#,##0.00_ ;_ * &quot;-&quot;??_ ;_ @_ "/>
    <numFmt numFmtId="177" formatCode="_ &quot;￥&quot;* #,##0.00_ ;_ &quot;￥&quot;* \-#,##0.00_ ;_ &quot;￥&quot;* &quot;-&quot;??_ ;_ @_ "/>
    <numFmt numFmtId="178" formatCode="_-* #,##0.00\ _€_-;\-* #,##0.00\ _€_-;_-* &quot;-&quot;??\ _€_-;_-@_-"/>
    <numFmt numFmtId="179" formatCode="_ \¥* #,##0.00_ ;_ \¥* \-#,##0.00_ ;_ \¥* &quot;-&quot;??_ ;_ @_ "/>
    <numFmt numFmtId="180" formatCode="_-* #,##0.00\ [$€-1]_-;\-* #,##0.00\ [$€-1]_-;_-* &quot;-&quot;??\ [$€-1]_-"/>
    <numFmt numFmtId="181" formatCode="_-* #,##0.00\ [$€]_-;\-* #,##0.00\ [$€]_-;_-* &quot;-&quot;??\ [$€]_-;_-@_-"/>
    <numFmt numFmtId="182" formatCode="#,##0_);[Red]\(#,##0\)"/>
    <numFmt numFmtId="183" formatCode="#,##0_ "/>
    <numFmt numFmtId="184" formatCode="0.00_);[Red]\(0.00\)"/>
    <numFmt numFmtId="185" formatCode="0.00_ "/>
  </numFmts>
  <fonts count="41">
    <font>
      <sz val="12"/>
      <name val="宋体"/>
      <charset val="134"/>
    </font>
    <font>
      <sz val="9"/>
      <name val="微软雅黑"/>
      <charset val="134"/>
    </font>
    <font>
      <b/>
      <sz val="9"/>
      <color rgb="FFC00000"/>
      <name val="微软雅黑"/>
      <charset val="134"/>
    </font>
    <font>
      <b/>
      <sz val="9"/>
      <name val="微软雅黑"/>
      <charset val="134"/>
    </font>
    <font>
      <sz val="9"/>
      <color rgb="FFFF0000"/>
      <name val="微软雅黑"/>
      <charset val="134"/>
    </font>
    <font>
      <b/>
      <sz val="12"/>
      <color theme="0"/>
      <name val="微软雅黑"/>
      <charset val="134"/>
    </font>
    <font>
      <sz val="12"/>
      <name val="微软雅黑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9"/>
      <name val="宋体"/>
      <charset val="134"/>
    </font>
    <font>
      <sz val="10"/>
      <name val="Arial"/>
      <family val="2"/>
    </font>
    <font>
      <sz val="11"/>
      <color indexed="17"/>
      <name val="宋体"/>
      <charset val="134"/>
    </font>
    <font>
      <sz val="12"/>
      <name val="Times New Roman"/>
      <family val="1"/>
    </font>
    <font>
      <b/>
      <sz val="15"/>
      <color indexed="56"/>
      <name val="宋体"/>
      <charset val="134"/>
    </font>
    <font>
      <sz val="11"/>
      <color indexed="20"/>
      <name val="宋体"/>
      <charset val="134"/>
    </font>
    <font>
      <sz val="11"/>
      <color indexed="52"/>
      <name val="宋体"/>
      <charset val="134"/>
    </font>
    <font>
      <i/>
      <sz val="11"/>
      <color indexed="23"/>
      <name val="宋体"/>
      <charset val="134"/>
    </font>
    <font>
      <sz val="10"/>
      <name val="Geneva"/>
      <family val="1"/>
    </font>
    <font>
      <b/>
      <sz val="13"/>
      <color indexed="56"/>
      <name val="宋体"/>
      <family val="3"/>
      <charset val="134"/>
    </font>
    <font>
      <u/>
      <sz val="10"/>
      <color indexed="36"/>
      <name val="Arial"/>
      <family val="2"/>
    </font>
    <font>
      <sz val="11"/>
      <color indexed="60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0"/>
      <name val="Verdana"/>
      <family val="2"/>
    </font>
    <font>
      <sz val="11"/>
      <color indexed="62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10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5"/>
      <color indexed="62"/>
      <name val="宋体"/>
      <family val="3"/>
      <charset val="134"/>
    </font>
    <font>
      <b/>
      <sz val="13"/>
      <color indexed="62"/>
      <name val="宋体"/>
      <family val="3"/>
      <charset val="134"/>
    </font>
    <font>
      <b/>
      <sz val="11"/>
      <color indexed="62"/>
      <name val="宋体"/>
      <family val="3"/>
      <charset val="134"/>
    </font>
    <font>
      <b/>
      <sz val="18"/>
      <color indexed="62"/>
      <name val="宋体"/>
      <family val="3"/>
      <charset val="134"/>
    </font>
    <font>
      <sz val="11"/>
      <color indexed="14"/>
      <name val="宋体"/>
      <family val="3"/>
      <charset val="134"/>
    </font>
    <font>
      <sz val="9"/>
      <color indexed="8"/>
      <name val="微软雅黑"/>
      <family val="2"/>
      <charset val="134"/>
    </font>
    <font>
      <b/>
      <sz val="9"/>
      <color rgb="FFFF0000"/>
      <name val="微软雅黑"/>
      <family val="2"/>
      <charset val="134"/>
    </font>
    <font>
      <b/>
      <u/>
      <sz val="9"/>
      <color rgb="FFFF0000"/>
      <name val="微软雅黑"/>
      <family val="2"/>
      <charset val="134"/>
    </font>
    <font>
      <sz val="12"/>
      <name val="宋体"/>
      <family val="3"/>
      <charset val="134"/>
    </font>
    <font>
      <sz val="9"/>
      <name val="微软雅黑"/>
      <family val="2"/>
      <charset val="134"/>
    </font>
    <font>
      <sz val="9"/>
      <name val="宋体"/>
      <family val="3"/>
      <charset val="134"/>
    </font>
  </fonts>
  <fills count="3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7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</borders>
  <cellStyleXfs count="85">
    <xf numFmtId="0" fontId="0" fillId="0" borderId="0">
      <alignment vertical="center"/>
    </xf>
    <xf numFmtId="0" fontId="9" fillId="2" borderId="9" applyNumberFormat="0" applyAlignment="0" applyProtection="0">
      <alignment vertical="center"/>
    </xf>
    <xf numFmtId="0" fontId="7" fillId="11" borderId="0" applyNumberFormat="0" applyBorder="0" applyProtection="0">
      <alignment vertical="center"/>
    </xf>
    <xf numFmtId="0" fontId="38" fillId="0" borderId="0"/>
    <xf numFmtId="0" fontId="7" fillId="12" borderId="0" applyNumberFormat="0" applyBorder="0" applyProtection="0">
      <alignment vertical="center"/>
    </xf>
    <xf numFmtId="0" fontId="12" fillId="0" borderId="0" applyNumberFormat="0" applyBorder="0" applyAlignment="0" applyProtection="0">
      <alignment vertical="center"/>
    </xf>
    <xf numFmtId="0" fontId="38" fillId="0" borderId="0"/>
    <xf numFmtId="0" fontId="25" fillId="7" borderId="9" applyNumberFormat="0" applyProtection="0">
      <alignment vertical="center"/>
    </xf>
    <xf numFmtId="0" fontId="23" fillId="0" borderId="14" applyNumberFormat="0" applyProtection="0">
      <alignment vertical="center"/>
    </xf>
    <xf numFmtId="0" fontId="7" fillId="19" borderId="0" applyNumberFormat="0" applyBorder="0" applyProtection="0">
      <alignment vertical="center"/>
    </xf>
    <xf numFmtId="0" fontId="26" fillId="2" borderId="16" applyNumberFormat="0" applyAlignment="0" applyProtection="0">
      <alignment vertical="center"/>
    </xf>
    <xf numFmtId="0" fontId="14" fillId="0" borderId="0" applyNumberFormat="0" applyBorder="0" applyAlignment="0" applyProtection="0">
      <alignment vertical="center"/>
    </xf>
    <xf numFmtId="0" fontId="7" fillId="16" borderId="0" applyNumberFormat="0" applyBorder="0" applyProtection="0">
      <alignment vertical="center"/>
    </xf>
    <xf numFmtId="0" fontId="7" fillId="20" borderId="0" applyNumberFormat="0" applyBorder="0" applyProtection="0">
      <alignment vertical="center"/>
    </xf>
    <xf numFmtId="0" fontId="7" fillId="7" borderId="0" applyNumberFormat="0" applyBorder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7" fillId="15" borderId="0" applyNumberFormat="0" applyBorder="0" applyProtection="0">
      <alignment vertical="center"/>
    </xf>
    <xf numFmtId="0" fontId="12" fillId="0" borderId="0"/>
    <xf numFmtId="0" fontId="7" fillId="25" borderId="0" applyNumberFormat="0" applyBorder="0" applyProtection="0">
      <alignment vertical="center"/>
    </xf>
    <xf numFmtId="0" fontId="7" fillId="27" borderId="0" applyNumberFormat="0" applyBorder="0" applyProtection="0">
      <alignment vertical="center"/>
    </xf>
    <xf numFmtId="0" fontId="7" fillId="22" borderId="0" applyNumberFormat="0" applyBorder="0" applyProtection="0">
      <alignment vertical="center"/>
    </xf>
    <xf numFmtId="0" fontId="7" fillId="11" borderId="0" applyNumberFormat="0" applyBorder="0" applyProtection="0">
      <alignment vertical="center"/>
    </xf>
    <xf numFmtId="0" fontId="7" fillId="27" borderId="0" applyNumberFormat="0" applyBorder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1" fillId="18" borderId="0" applyNumberFormat="0" applyBorder="0" applyProtection="0">
      <alignment vertical="center"/>
    </xf>
    <xf numFmtId="0" fontId="11" fillId="22" borderId="0" applyNumberFormat="0" applyBorder="0" applyProtection="0">
      <alignment vertical="center"/>
    </xf>
    <xf numFmtId="0" fontId="38" fillId="0" borderId="0"/>
    <xf numFmtId="0" fontId="11" fillId="15" borderId="0" applyNumberFormat="0" applyBorder="0" applyProtection="0">
      <alignment vertical="center"/>
    </xf>
    <xf numFmtId="0" fontId="11" fillId="14" borderId="0" applyNumberFormat="0" applyBorder="0" applyProtection="0">
      <alignment vertical="center"/>
    </xf>
    <xf numFmtId="0" fontId="11" fillId="21" borderId="0" applyNumberFormat="0" applyBorder="0" applyProtection="0">
      <alignment vertical="center"/>
    </xf>
    <xf numFmtId="0" fontId="11" fillId="24" borderId="0" applyNumberFormat="0" applyBorder="0" applyProtection="0">
      <alignment vertical="center"/>
    </xf>
    <xf numFmtId="0" fontId="11" fillId="26" borderId="0" applyNumberFormat="0" applyBorder="0" applyProtection="0">
      <alignment vertical="center"/>
    </xf>
    <xf numFmtId="0" fontId="11" fillId="8" borderId="0" applyNumberFormat="0" applyBorder="0" applyProtection="0">
      <alignment vertical="center"/>
    </xf>
    <xf numFmtId="0" fontId="11" fillId="29" borderId="0" applyNumberFormat="0" applyBorder="0" applyProtection="0">
      <alignment vertical="center"/>
    </xf>
    <xf numFmtId="0" fontId="11" fillId="14" borderId="0" applyNumberFormat="0" applyBorder="0" applyProtection="0">
      <alignment vertical="center"/>
    </xf>
    <xf numFmtId="0" fontId="11" fillId="21" borderId="0" applyNumberFormat="0" applyBorder="0" applyProtection="0">
      <alignment vertical="center"/>
    </xf>
    <xf numFmtId="0" fontId="11" fillId="17" borderId="0" applyNumberFormat="0" applyBorder="0" applyProtection="0">
      <alignment vertical="center"/>
    </xf>
    <xf numFmtId="0" fontId="16" fillId="19" borderId="0" applyNumberFormat="0" applyBorder="0" applyProtection="0">
      <alignment vertical="center"/>
    </xf>
    <xf numFmtId="0" fontId="21" fillId="0" borderId="0" applyNumberFormat="0" applyFill="0" applyBorder="0" applyAlignment="0" applyProtection="0">
      <alignment vertical="top"/>
      <protection locked="0"/>
    </xf>
    <xf numFmtId="0" fontId="9" fillId="5" borderId="9" applyNumberFormat="0" applyProtection="0">
      <alignment vertical="center"/>
    </xf>
    <xf numFmtId="0" fontId="10" fillId="13" borderId="10" applyNumberFormat="0" applyProtection="0">
      <alignment vertical="center"/>
    </xf>
    <xf numFmtId="43" fontId="38" fillId="0" borderId="0" applyFont="0" applyFill="0" applyBorder="0" applyAlignment="0" applyProtection="0"/>
    <xf numFmtId="0" fontId="18" fillId="0" borderId="0" applyNumberFormat="0" applyFill="0" applyBorder="0" applyAlignment="0" applyProtection="0">
      <alignment vertical="center"/>
    </xf>
    <xf numFmtId="179" fontId="38" fillId="0" borderId="0" applyFont="0" applyFill="0" applyBorder="0" applyAlignment="0" applyProtection="0"/>
    <xf numFmtId="177" fontId="38" fillId="0" borderId="0" applyFont="0" applyFill="0" applyBorder="0" applyAlignment="0" applyProtection="0"/>
    <xf numFmtId="178" fontId="7" fillId="0" borderId="0" applyFont="0" applyFill="0" applyBorder="0" applyAlignment="0" applyProtection="0"/>
    <xf numFmtId="181" fontId="12" fillId="0" borderId="0" applyFont="0" applyFill="0" applyBorder="0" applyAlignment="0" applyProtection="0"/>
    <xf numFmtId="0" fontId="18" fillId="0" borderId="0" applyNumberFormat="0" applyBorder="0" applyProtection="0">
      <alignment vertical="center"/>
    </xf>
    <xf numFmtId="0" fontId="13" fillId="16" borderId="0" applyNumberFormat="0" applyBorder="0" applyProtection="0">
      <alignment vertical="center"/>
    </xf>
    <xf numFmtId="0" fontId="15" fillId="0" borderId="11" applyNumberFormat="0" applyProtection="0">
      <alignment vertical="center"/>
    </xf>
    <xf numFmtId="0" fontId="20" fillId="0" borderId="13" applyNumberFormat="0" applyProtection="0">
      <alignment vertical="center"/>
    </xf>
    <xf numFmtId="0" fontId="23" fillId="0" borderId="0" applyNumberFormat="0" applyBorder="0" applyProtection="0">
      <alignment vertical="center"/>
    </xf>
    <xf numFmtId="0" fontId="17" fillId="0" borderId="12" applyNumberFormat="0" applyProtection="0">
      <alignment vertical="center"/>
    </xf>
    <xf numFmtId="0" fontId="10" fillId="13" borderId="10" applyNumberFormat="0" applyAlignment="0" applyProtection="0">
      <alignment vertical="center"/>
    </xf>
    <xf numFmtId="0" fontId="22" fillId="23" borderId="0" applyNumberFormat="0" applyBorder="0" applyProtection="0">
      <alignment vertical="center"/>
    </xf>
    <xf numFmtId="0" fontId="24" fillId="0" borderId="0"/>
    <xf numFmtId="0" fontId="38" fillId="0" borderId="0">
      <alignment vertical="center"/>
    </xf>
    <xf numFmtId="0" fontId="38" fillId="28" borderId="15" applyNumberFormat="0" applyProtection="0">
      <alignment vertical="center"/>
    </xf>
    <xf numFmtId="0" fontId="26" fillId="5" borderId="16" applyNumberFormat="0" applyProtection="0">
      <alignment vertical="center"/>
    </xf>
    <xf numFmtId="0" fontId="12" fillId="0" borderId="0"/>
    <xf numFmtId="180" fontId="12" fillId="0" borderId="0"/>
    <xf numFmtId="0" fontId="12" fillId="0" borderId="0"/>
    <xf numFmtId="0" fontId="19" fillId="0" borderId="0"/>
    <xf numFmtId="0" fontId="29" fillId="0" borderId="0" applyNumberFormat="0" applyBorder="0" applyProtection="0">
      <alignment vertical="center"/>
    </xf>
    <xf numFmtId="0" fontId="38" fillId="0" borderId="0">
      <alignment vertical="center"/>
    </xf>
    <xf numFmtId="0" fontId="28" fillId="0" borderId="18" applyNumberFormat="0" applyProtection="0">
      <alignment vertical="center"/>
    </xf>
    <xf numFmtId="0" fontId="27" fillId="0" borderId="0" applyNumberFormat="0" applyBorder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2" fillId="0" borderId="20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8" fillId="0" borderId="0">
      <alignment vertical="center"/>
    </xf>
    <xf numFmtId="0" fontId="24" fillId="0" borderId="0"/>
    <xf numFmtId="0" fontId="13" fillId="16" borderId="0" applyNumberFormat="0" applyBorder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177" fontId="38" fillId="0" borderId="0" applyFont="0" applyFill="0" applyBorder="0" applyAlignment="0" applyProtection="0"/>
    <xf numFmtId="179" fontId="38" fillId="0" borderId="0" applyFont="0" applyFill="0" applyBorder="0" applyAlignment="0" applyProtection="0"/>
    <xf numFmtId="0" fontId="17" fillId="0" borderId="12" applyNumberFormat="0" applyFill="0" applyAlignment="0" applyProtection="0">
      <alignment vertical="center"/>
    </xf>
    <xf numFmtId="0" fontId="25" fillId="7" borderId="9" applyNumberFormat="0" applyAlignment="0" applyProtection="0">
      <alignment vertical="center"/>
    </xf>
    <xf numFmtId="0" fontId="14" fillId="0" borderId="0" applyNumberFormat="0" applyBorder="0" applyAlignment="0" applyProtection="0">
      <alignment vertical="center"/>
    </xf>
    <xf numFmtId="0" fontId="14" fillId="0" borderId="0"/>
    <xf numFmtId="0" fontId="12" fillId="0" borderId="0" applyNumberFormat="0" applyBorder="0" applyAlignment="0" applyProtection="0">
      <alignment vertical="center"/>
    </xf>
    <xf numFmtId="0" fontId="38" fillId="28" borderId="15" applyNumberFormat="0" applyFont="0" applyAlignment="0" applyProtection="0">
      <alignment vertical="center"/>
    </xf>
  </cellStyleXfs>
  <cellXfs count="112">
    <xf numFmtId="0" fontId="0" fillId="0" borderId="0" xfId="0">
      <alignment vertical="center"/>
    </xf>
    <xf numFmtId="0" fontId="1" fillId="2" borderId="0" xfId="64" applyFont="1" applyFill="1" applyAlignment="1">
      <alignment horizontal="center" vertical="center"/>
    </xf>
    <xf numFmtId="0" fontId="1" fillId="3" borderId="0" xfId="64" applyFont="1" applyFill="1" applyAlignment="1">
      <alignment horizontal="center" vertical="center"/>
    </xf>
    <xf numFmtId="0" fontId="1" fillId="0" borderId="0" xfId="64" applyFont="1" applyFill="1" applyAlignment="1">
      <alignment horizontal="center" vertical="center"/>
    </xf>
    <xf numFmtId="0" fontId="1" fillId="2" borderId="0" xfId="64" applyFont="1" applyFill="1" applyAlignment="1">
      <alignment vertical="center"/>
    </xf>
    <xf numFmtId="0" fontId="1" fillId="2" borderId="0" xfId="64" applyFont="1" applyFill="1" applyAlignment="1">
      <alignment horizontal="left" vertical="center"/>
    </xf>
    <xf numFmtId="182" fontId="1" fillId="2" borderId="0" xfId="64" applyNumberFormat="1" applyFont="1" applyFill="1" applyAlignment="1">
      <alignment horizontal="center" vertical="center"/>
    </xf>
    <xf numFmtId="0" fontId="1" fillId="2" borderId="0" xfId="64" applyFont="1" applyFill="1" applyAlignment="1">
      <alignment vertical="center" wrapText="1"/>
    </xf>
    <xf numFmtId="0" fontId="1" fillId="2" borderId="0" xfId="64" applyFont="1" applyFill="1">
      <alignment vertical="center"/>
    </xf>
    <xf numFmtId="0" fontId="1" fillId="2" borderId="0" xfId="64" applyFont="1" applyFill="1" applyAlignment="1">
      <alignment horizontal="left" vertical="center" wrapText="1"/>
    </xf>
    <xf numFmtId="31" fontId="1" fillId="2" borderId="0" xfId="64" applyNumberFormat="1" applyFont="1" applyFill="1" applyAlignment="1">
      <alignment horizontal="left" vertical="center"/>
    </xf>
    <xf numFmtId="0" fontId="2" fillId="2" borderId="0" xfId="64" applyFont="1" applyFill="1" applyAlignment="1">
      <alignment horizontal="center" vertical="center"/>
    </xf>
    <xf numFmtId="0" fontId="3" fillId="4" borderId="3" xfId="64" applyFont="1" applyFill="1" applyBorder="1" applyAlignment="1">
      <alignment horizontal="center" vertical="center" wrapText="1"/>
    </xf>
    <xf numFmtId="182" fontId="3" fillId="4" borderId="3" xfId="64" applyNumberFormat="1" applyFont="1" applyFill="1" applyBorder="1" applyAlignment="1">
      <alignment horizontal="center" vertical="center"/>
    </xf>
    <xf numFmtId="182" fontId="3" fillId="5" borderId="3" xfId="64" applyNumberFormat="1" applyFont="1" applyFill="1" applyBorder="1" applyAlignment="1">
      <alignment horizontal="left" vertical="center" wrapText="1"/>
    </xf>
    <xf numFmtId="0" fontId="1" fillId="6" borderId="3" xfId="64" applyFont="1" applyFill="1" applyBorder="1" applyAlignment="1">
      <alignment horizontal="center" vertical="center" wrapText="1"/>
    </xf>
    <xf numFmtId="0" fontId="4" fillId="0" borderId="5" xfId="64" applyFont="1" applyFill="1" applyBorder="1" applyAlignment="1">
      <alignment horizontal="center" vertical="center" wrapText="1"/>
    </xf>
    <xf numFmtId="0" fontId="1" fillId="3" borderId="3" xfId="64" applyFont="1" applyFill="1" applyBorder="1" applyAlignment="1">
      <alignment horizontal="left" vertical="center" wrapText="1"/>
    </xf>
    <xf numFmtId="183" fontId="1" fillId="3" borderId="3" xfId="64" applyNumberFormat="1" applyFont="1" applyFill="1" applyBorder="1" applyAlignment="1">
      <alignment horizontal="center" vertical="center"/>
    </xf>
    <xf numFmtId="0" fontId="1" fillId="3" borderId="3" xfId="64" applyFont="1" applyFill="1" applyBorder="1" applyAlignment="1">
      <alignment horizontal="center" vertical="center" wrapText="1"/>
    </xf>
    <xf numFmtId="0" fontId="1" fillId="3" borderId="5" xfId="64" applyFont="1" applyFill="1" applyBorder="1" applyAlignment="1">
      <alignment vertical="center" wrapText="1"/>
    </xf>
    <xf numFmtId="0" fontId="1" fillId="0" borderId="5" xfId="64" applyFont="1" applyFill="1" applyBorder="1" applyAlignment="1">
      <alignment horizontal="center" vertical="center" wrapText="1"/>
    </xf>
    <xf numFmtId="182" fontId="1" fillId="3" borderId="3" xfId="64" applyNumberFormat="1" applyFont="1" applyFill="1" applyBorder="1" applyAlignment="1">
      <alignment horizontal="center" vertical="center"/>
    </xf>
    <xf numFmtId="0" fontId="1" fillId="0" borderId="3" xfId="64" applyFont="1" applyFill="1" applyBorder="1" applyAlignment="1">
      <alignment horizontal="left" vertical="center" wrapText="1"/>
    </xf>
    <xf numFmtId="183" fontId="1" fillId="0" borderId="3" xfId="64" applyNumberFormat="1" applyFont="1" applyFill="1" applyBorder="1" applyAlignment="1">
      <alignment horizontal="center" vertical="center"/>
    </xf>
    <xf numFmtId="182" fontId="1" fillId="0" borderId="3" xfId="64" applyNumberFormat="1" applyFont="1" applyFill="1" applyBorder="1" applyAlignment="1">
      <alignment horizontal="center" vertical="center"/>
    </xf>
    <xf numFmtId="58" fontId="1" fillId="3" borderId="3" xfId="64" applyNumberFormat="1" applyFont="1" applyFill="1" applyBorder="1" applyAlignment="1">
      <alignment vertical="center" wrapText="1"/>
    </xf>
    <xf numFmtId="182" fontId="1" fillId="3" borderId="3" xfId="0" applyNumberFormat="1" applyFont="1" applyFill="1" applyBorder="1" applyAlignment="1">
      <alignment horizontal="center" vertical="center"/>
    </xf>
    <xf numFmtId="58" fontId="1" fillId="3" borderId="5" xfId="64" applyNumberFormat="1" applyFont="1" applyFill="1" applyBorder="1" applyAlignment="1">
      <alignment vertical="center" wrapText="1"/>
    </xf>
    <xf numFmtId="0" fontId="3" fillId="6" borderId="1" xfId="64" applyFont="1" applyFill="1" applyBorder="1" applyAlignment="1">
      <alignment vertical="center" wrapText="1"/>
    </xf>
    <xf numFmtId="0" fontId="3" fillId="6" borderId="4" xfId="64" applyFont="1" applyFill="1" applyBorder="1" applyAlignment="1">
      <alignment vertical="center" wrapText="1"/>
    </xf>
    <xf numFmtId="0" fontId="3" fillId="6" borderId="2" xfId="64" applyFont="1" applyFill="1" applyBorder="1" applyAlignment="1">
      <alignment vertical="center" wrapText="1"/>
    </xf>
    <xf numFmtId="0" fontId="1" fillId="3" borderId="8" xfId="64" applyFont="1" applyFill="1" applyBorder="1" applyAlignment="1">
      <alignment horizontal="left" vertical="center" wrapText="1"/>
    </xf>
    <xf numFmtId="58" fontId="1" fillId="0" borderId="3" xfId="64" applyNumberFormat="1" applyFont="1" applyFill="1" applyBorder="1" applyAlignment="1">
      <alignment horizontal="left" vertical="center" wrapText="1"/>
    </xf>
    <xf numFmtId="58" fontId="1" fillId="3" borderId="5" xfId="64" applyNumberFormat="1" applyFont="1" applyFill="1" applyBorder="1" applyAlignment="1">
      <alignment horizontal="left" vertical="center" wrapText="1"/>
    </xf>
    <xf numFmtId="0" fontId="3" fillId="5" borderId="3" xfId="64" applyFont="1" applyFill="1" applyBorder="1" applyAlignment="1">
      <alignment vertical="center" wrapText="1"/>
    </xf>
    <xf numFmtId="0" fontId="3" fillId="5" borderId="3" xfId="64" applyFont="1" applyFill="1" applyBorder="1" applyAlignment="1">
      <alignment horizontal="left" vertical="center" wrapText="1"/>
    </xf>
    <xf numFmtId="0" fontId="3" fillId="5" borderId="3" xfId="64" applyFont="1" applyFill="1" applyBorder="1" applyAlignment="1">
      <alignment horizontal="center" vertical="center" wrapText="1"/>
    </xf>
    <xf numFmtId="0" fontId="1" fillId="0" borderId="3" xfId="64" applyFont="1" applyFill="1" applyBorder="1" applyAlignment="1">
      <alignment vertical="center" wrapText="1"/>
    </xf>
    <xf numFmtId="182" fontId="1" fillId="0" borderId="3" xfId="64" applyNumberFormat="1" applyFont="1" applyFill="1" applyBorder="1" applyAlignment="1">
      <alignment horizontal="center" vertical="center" wrapText="1"/>
    </xf>
    <xf numFmtId="58" fontId="1" fillId="0" borderId="3" xfId="64" applyNumberFormat="1" applyFont="1" applyFill="1" applyBorder="1" applyAlignment="1">
      <alignment vertical="center" wrapText="1"/>
    </xf>
    <xf numFmtId="0" fontId="1" fillId="6" borderId="3" xfId="64" applyFont="1" applyFill="1" applyBorder="1" applyAlignment="1">
      <alignment horizontal="left" vertical="center" wrapText="1"/>
    </xf>
    <xf numFmtId="0" fontId="1" fillId="0" borderId="3" xfId="73" applyFont="1" applyFill="1" applyBorder="1" applyAlignment="1">
      <alignment vertical="center" wrapText="1"/>
    </xf>
    <xf numFmtId="0" fontId="1" fillId="2" borderId="3" xfId="64" applyFont="1" applyFill="1" applyBorder="1" applyAlignment="1">
      <alignment horizontal="left" vertical="center"/>
    </xf>
    <xf numFmtId="58" fontId="1" fillId="3" borderId="3" xfId="0" applyNumberFormat="1" applyFont="1" applyFill="1" applyBorder="1" applyAlignment="1" applyProtection="1">
      <alignment horizontal="left" vertical="center" wrapText="1"/>
    </xf>
    <xf numFmtId="0" fontId="1" fillId="3" borderId="5" xfId="0" applyFont="1" applyFill="1" applyBorder="1" applyAlignment="1" applyProtection="1">
      <alignment horizontal="left" vertical="center" wrapText="1"/>
    </xf>
    <xf numFmtId="0" fontId="1" fillId="3" borderId="3" xfId="64" applyFont="1" applyFill="1" applyBorder="1" applyAlignment="1">
      <alignment vertical="center" wrapText="1"/>
    </xf>
    <xf numFmtId="0" fontId="3" fillId="5" borderId="1" xfId="64" applyFont="1" applyFill="1" applyBorder="1" applyAlignment="1">
      <alignment vertical="center" wrapText="1"/>
    </xf>
    <xf numFmtId="0" fontId="3" fillId="0" borderId="2" xfId="64" applyFont="1" applyFill="1" applyBorder="1" applyAlignment="1">
      <alignment horizontal="left" vertical="center" wrapText="1"/>
    </xf>
    <xf numFmtId="0" fontId="3" fillId="0" borderId="3" xfId="64" applyFont="1" applyFill="1" applyBorder="1" applyAlignment="1">
      <alignment horizontal="center" vertical="center" wrapText="1"/>
    </xf>
    <xf numFmtId="182" fontId="1" fillId="3" borderId="3" xfId="56" applyNumberFormat="1" applyFont="1" applyFill="1" applyBorder="1" applyAlignment="1">
      <alignment horizontal="center" vertical="center"/>
    </xf>
    <xf numFmtId="0" fontId="1" fillId="0" borderId="1" xfId="64" applyFont="1" applyFill="1" applyBorder="1" applyAlignment="1">
      <alignment horizontal="left" vertical="center" wrapText="1"/>
    </xf>
    <xf numFmtId="0" fontId="1" fillId="0" borderId="2" xfId="64" applyFont="1" applyFill="1" applyBorder="1" applyAlignment="1">
      <alignment horizontal="left" vertical="center" wrapText="1"/>
    </xf>
    <xf numFmtId="182" fontId="1" fillId="7" borderId="3" xfId="64" applyNumberFormat="1" applyFont="1" applyFill="1" applyBorder="1" applyAlignment="1">
      <alignment horizontal="center" vertical="center"/>
    </xf>
    <xf numFmtId="0" fontId="1" fillId="2" borderId="3" xfId="64" applyFont="1" applyFill="1" applyBorder="1" applyAlignment="1">
      <alignment horizontal="left" vertical="center" wrapText="1"/>
    </xf>
    <xf numFmtId="182" fontId="3" fillId="8" borderId="3" xfId="64" applyNumberFormat="1" applyFont="1" applyFill="1" applyBorder="1" applyAlignment="1">
      <alignment horizontal="center" vertical="center"/>
    </xf>
    <xf numFmtId="0" fontId="1" fillId="0" borderId="0" xfId="64" applyFont="1" applyFill="1" applyAlignment="1">
      <alignment horizontal="left" vertical="center"/>
    </xf>
    <xf numFmtId="0" fontId="1" fillId="3" borderId="0" xfId="64" applyFont="1" applyFill="1" applyAlignment="1">
      <alignment horizontal="left" vertical="center"/>
    </xf>
    <xf numFmtId="0" fontId="38" fillId="0" borderId="0" xfId="56">
      <alignment vertical="center"/>
    </xf>
    <xf numFmtId="0" fontId="3" fillId="5" borderId="4" xfId="64" applyFont="1" applyFill="1" applyBorder="1" applyAlignment="1">
      <alignment vertical="center" wrapText="1"/>
    </xf>
    <xf numFmtId="0" fontId="3" fillId="5" borderId="2" xfId="64" applyFont="1" applyFill="1" applyBorder="1" applyAlignment="1">
      <alignment vertical="center" wrapText="1"/>
    </xf>
    <xf numFmtId="58" fontId="1" fillId="3" borderId="3" xfId="64" applyNumberFormat="1" applyFont="1" applyFill="1" applyBorder="1" applyAlignment="1">
      <alignment horizontal="center" vertical="center" wrapText="1"/>
    </xf>
    <xf numFmtId="0" fontId="1" fillId="0" borderId="3" xfId="64" applyFont="1" applyFill="1" applyBorder="1" applyAlignment="1">
      <alignment horizontal="center" vertical="center" wrapText="1"/>
    </xf>
    <xf numFmtId="58" fontId="1" fillId="3" borderId="3" xfId="64" applyNumberFormat="1" applyFont="1" applyFill="1" applyBorder="1" applyAlignment="1">
      <alignment horizontal="left" vertical="center" wrapText="1"/>
    </xf>
    <xf numFmtId="182" fontId="1" fillId="0" borderId="3" xfId="56" applyNumberFormat="1" applyFont="1" applyFill="1" applyBorder="1" applyAlignment="1">
      <alignment horizontal="center" vertical="center"/>
    </xf>
    <xf numFmtId="0" fontId="1" fillId="0" borderId="1" xfId="64" applyFont="1" applyFill="1" applyBorder="1" applyAlignment="1">
      <alignment vertical="center" wrapText="1"/>
    </xf>
    <xf numFmtId="58" fontId="1" fillId="0" borderId="1" xfId="64" applyNumberFormat="1" applyFont="1" applyFill="1" applyBorder="1" applyAlignment="1">
      <alignment vertical="center" wrapText="1"/>
    </xf>
    <xf numFmtId="58" fontId="1" fillId="0" borderId="1" xfId="64" applyNumberFormat="1" applyFont="1" applyFill="1" applyBorder="1" applyAlignment="1">
      <alignment horizontal="left" vertical="center" wrapText="1"/>
    </xf>
    <xf numFmtId="0" fontId="38" fillId="0" borderId="3" xfId="56" applyBorder="1" applyAlignment="1">
      <alignment vertical="center"/>
    </xf>
    <xf numFmtId="58" fontId="1" fillId="3" borderId="3" xfId="56" applyNumberFormat="1" applyFont="1" applyFill="1" applyBorder="1" applyAlignment="1" applyProtection="1">
      <alignment horizontal="left" vertical="center" wrapText="1"/>
    </xf>
    <xf numFmtId="0" fontId="1" fillId="3" borderId="5" xfId="56" applyFont="1" applyFill="1" applyBorder="1" applyAlignment="1" applyProtection="1">
      <alignment horizontal="center" vertical="center" wrapText="1"/>
    </xf>
    <xf numFmtId="0" fontId="1" fillId="0" borderId="3" xfId="56" applyFont="1" applyFill="1" applyBorder="1" applyAlignment="1">
      <alignment vertical="center" wrapText="1"/>
    </xf>
    <xf numFmtId="184" fontId="1" fillId="0" borderId="3" xfId="56" applyNumberFormat="1" applyFont="1" applyFill="1" applyBorder="1" applyAlignment="1" applyProtection="1">
      <alignment horizontal="left" vertical="center" wrapText="1"/>
    </xf>
    <xf numFmtId="0" fontId="3" fillId="0" borderId="3" xfId="64" applyFont="1" applyFill="1" applyBorder="1" applyAlignment="1">
      <alignment horizontal="left" vertical="center" wrapText="1"/>
    </xf>
    <xf numFmtId="0" fontId="1" fillId="2" borderId="3" xfId="64" applyFont="1" applyFill="1" applyBorder="1" applyAlignment="1">
      <alignment vertical="center" wrapText="1"/>
    </xf>
    <xf numFmtId="0" fontId="5" fillId="9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185" fontId="6" fillId="0" borderId="3" xfId="0" applyNumberFormat="1" applyFont="1" applyBorder="1" applyAlignment="1">
      <alignment horizontal="center" vertical="center"/>
    </xf>
    <xf numFmtId="185" fontId="6" fillId="0" borderId="3" xfId="0" applyNumberFormat="1" applyFont="1" applyFill="1" applyBorder="1" applyAlignment="1">
      <alignment horizontal="center" vertical="center"/>
    </xf>
    <xf numFmtId="0" fontId="6" fillId="10" borderId="3" xfId="0" applyFont="1" applyFill="1" applyBorder="1" applyAlignment="1">
      <alignment horizontal="center" vertical="center"/>
    </xf>
    <xf numFmtId="185" fontId="6" fillId="10" borderId="3" xfId="0" applyNumberFormat="1" applyFont="1" applyFill="1" applyBorder="1" applyAlignment="1">
      <alignment horizontal="center" vertical="center"/>
    </xf>
    <xf numFmtId="0" fontId="1" fillId="3" borderId="0" xfId="64" applyFont="1" applyFill="1" applyAlignment="1">
      <alignment horizontal="center" vertical="center"/>
    </xf>
    <xf numFmtId="0" fontId="1" fillId="2" borderId="0" xfId="64" applyFont="1" applyFill="1" applyAlignment="1">
      <alignment horizontal="left" vertical="center" wrapText="1"/>
    </xf>
    <xf numFmtId="0" fontId="3" fillId="4" borderId="1" xfId="64" applyFont="1" applyFill="1" applyBorder="1" applyAlignment="1">
      <alignment horizontal="center" vertical="center" wrapText="1"/>
    </xf>
    <xf numFmtId="0" fontId="3" fillId="4" borderId="2" xfId="64" applyFont="1" applyFill="1" applyBorder="1" applyAlignment="1">
      <alignment horizontal="center" vertical="center" wrapText="1"/>
    </xf>
    <xf numFmtId="0" fontId="1" fillId="0" borderId="1" xfId="64" applyFont="1" applyFill="1" applyBorder="1" applyAlignment="1">
      <alignment horizontal="left" vertical="center" wrapText="1"/>
    </xf>
    <xf numFmtId="0" fontId="1" fillId="0" borderId="2" xfId="64" applyFont="1" applyFill="1" applyBorder="1" applyAlignment="1">
      <alignment horizontal="left" vertical="center" wrapText="1"/>
    </xf>
    <xf numFmtId="0" fontId="1" fillId="7" borderId="1" xfId="64" applyFont="1" applyFill="1" applyBorder="1" applyAlignment="1">
      <alignment horizontal="center" vertical="center"/>
    </xf>
    <xf numFmtId="0" fontId="1" fillId="7" borderId="4" xfId="64" applyFont="1" applyFill="1" applyBorder="1" applyAlignment="1">
      <alignment horizontal="center" vertical="center"/>
    </xf>
    <xf numFmtId="0" fontId="1" fillId="7" borderId="2" xfId="64" applyFont="1" applyFill="1" applyBorder="1" applyAlignment="1">
      <alignment horizontal="center" vertical="center"/>
    </xf>
    <xf numFmtId="0" fontId="3" fillId="8" borderId="1" xfId="64" applyFont="1" applyFill="1" applyBorder="1" applyAlignment="1">
      <alignment horizontal="center" vertical="center"/>
    </xf>
    <xf numFmtId="0" fontId="3" fillId="8" borderId="4" xfId="64" applyFont="1" applyFill="1" applyBorder="1" applyAlignment="1">
      <alignment horizontal="center" vertical="center"/>
    </xf>
    <xf numFmtId="0" fontId="3" fillId="8" borderId="2" xfId="64" applyFont="1" applyFill="1" applyBorder="1" applyAlignment="1">
      <alignment horizontal="center" vertical="center"/>
    </xf>
    <xf numFmtId="0" fontId="1" fillId="0" borderId="5" xfId="64" applyFont="1" applyFill="1" applyBorder="1" applyAlignment="1">
      <alignment vertical="center" wrapText="1"/>
    </xf>
    <xf numFmtId="0" fontId="1" fillId="0" borderId="6" xfId="64" applyFont="1" applyFill="1" applyBorder="1" applyAlignment="1">
      <alignment vertical="center" wrapText="1"/>
    </xf>
    <xf numFmtId="0" fontId="1" fillId="0" borderId="7" xfId="64" applyFont="1" applyFill="1" applyBorder="1" applyAlignment="1">
      <alignment vertical="center" wrapText="1"/>
    </xf>
    <xf numFmtId="0" fontId="1" fillId="0" borderId="3" xfId="56" applyFont="1" applyFill="1" applyBorder="1" applyAlignment="1">
      <alignment horizontal="left" vertical="center" wrapText="1"/>
    </xf>
    <xf numFmtId="0" fontId="4" fillId="0" borderId="5" xfId="64" applyFont="1" applyFill="1" applyBorder="1" applyAlignment="1">
      <alignment horizontal="center" vertical="center" wrapText="1"/>
    </xf>
    <xf numFmtId="0" fontId="1" fillId="0" borderId="7" xfId="64" applyFont="1" applyFill="1" applyBorder="1" applyAlignment="1">
      <alignment horizontal="center" vertical="center" wrapText="1"/>
    </xf>
    <xf numFmtId="0" fontId="1" fillId="0" borderId="5" xfId="64" applyFont="1" applyFill="1" applyBorder="1" applyAlignment="1">
      <alignment horizontal="center" vertical="center" wrapText="1"/>
    </xf>
    <xf numFmtId="0" fontId="1" fillId="0" borderId="6" xfId="64" applyFont="1" applyFill="1" applyBorder="1" applyAlignment="1">
      <alignment horizontal="center" vertical="center" wrapText="1"/>
    </xf>
    <xf numFmtId="0" fontId="1" fillId="0" borderId="3" xfId="64" applyFont="1" applyFill="1" applyBorder="1" applyAlignment="1">
      <alignment horizontal="center" vertical="center" wrapText="1"/>
    </xf>
    <xf numFmtId="0" fontId="1" fillId="3" borderId="3" xfId="56" applyFont="1" applyFill="1" applyBorder="1" applyAlignment="1">
      <alignment horizontal="center" vertical="center" wrapText="1"/>
    </xf>
    <xf numFmtId="0" fontId="3" fillId="5" borderId="1" xfId="64" applyFont="1" applyFill="1" applyBorder="1" applyAlignment="1">
      <alignment horizontal="left" vertical="center" wrapText="1"/>
    </xf>
    <xf numFmtId="0" fontId="3" fillId="5" borderId="4" xfId="64" applyFont="1" applyFill="1" applyBorder="1" applyAlignment="1">
      <alignment horizontal="left" vertical="center" wrapText="1"/>
    </xf>
    <xf numFmtId="0" fontId="3" fillId="5" borderId="2" xfId="64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0" fillId="0" borderId="6" xfId="0" applyBorder="1" applyAlignment="1">
      <alignment horizontal="left" vertical="center"/>
    </xf>
    <xf numFmtId="0" fontId="1" fillId="3" borderId="5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5" xfId="64" applyFont="1" applyFill="1" applyBorder="1" applyAlignment="1">
      <alignment vertical="center" wrapText="1"/>
    </xf>
    <xf numFmtId="0" fontId="1" fillId="3" borderId="7" xfId="64" applyFont="1" applyFill="1" applyBorder="1" applyAlignment="1">
      <alignment vertical="center" wrapText="1"/>
    </xf>
  </cellXfs>
  <cellStyles count="85">
    <cellStyle name="_ET_STYLE_NoName_00_" xfId="5" xr:uid="{00000000-0005-0000-0000-000015000000}"/>
    <cellStyle name="0,0_x000a__x000a_NA_x000a__x000a_" xfId="17" xr:uid="{00000000-0005-0000-0000-000041000000}"/>
    <cellStyle name="0,0_x000d__x000d_NA_x000d__x000d_" xfId="6" xr:uid="{00000000-0005-0000-0000-000018000000}"/>
    <cellStyle name="0,0_x005f_x000d__x005f_x000a_NA_x005f_x000d__x005f_x000a_" xfId="11" xr:uid="{00000000-0005-0000-0000-000030000000}"/>
    <cellStyle name="20% - Accent1" xfId="18" xr:uid="{00000000-0005-0000-0000-000042000000}"/>
    <cellStyle name="20% - Accent2" xfId="9" xr:uid="{00000000-0005-0000-0000-00002C000000}"/>
    <cellStyle name="20% - Accent3" xfId="12" xr:uid="{00000000-0005-0000-0000-000031000000}"/>
    <cellStyle name="20% - Accent4" xfId="2" xr:uid="{00000000-0005-0000-0000-000008000000}"/>
    <cellStyle name="20% - Accent5" xfId="13" xr:uid="{00000000-0005-0000-0000-000036000000}"/>
    <cellStyle name="20% - Accent6" xfId="14" xr:uid="{00000000-0005-0000-0000-000039000000}"/>
    <cellStyle name="40% - Accent1" xfId="19" xr:uid="{00000000-0005-0000-0000-000043000000}"/>
    <cellStyle name="40% - Accent2" xfId="20" xr:uid="{00000000-0005-0000-0000-000044000000}"/>
    <cellStyle name="40% - Accent3" xfId="16" xr:uid="{00000000-0005-0000-0000-000040000000}"/>
    <cellStyle name="40% - Accent4" xfId="21" xr:uid="{00000000-0005-0000-0000-000045000000}"/>
    <cellStyle name="40% - Accent5" xfId="22" xr:uid="{00000000-0005-0000-0000-000046000000}"/>
    <cellStyle name="40% - Accent6" xfId="4" xr:uid="{00000000-0005-0000-0000-000011000000}"/>
    <cellStyle name="60% - Accent1" xfId="24" xr:uid="{00000000-0005-0000-0000-000048000000}"/>
    <cellStyle name="60% - Accent2" xfId="25" xr:uid="{00000000-0005-0000-0000-000049000000}"/>
    <cellStyle name="60% - Accent3" xfId="27" xr:uid="{00000000-0005-0000-0000-00004B000000}"/>
    <cellStyle name="60% - Accent4" xfId="28" xr:uid="{00000000-0005-0000-0000-00004C000000}"/>
    <cellStyle name="60% - Accent5" xfId="29" xr:uid="{00000000-0005-0000-0000-00004D000000}"/>
    <cellStyle name="60% - Accent6" xfId="30" xr:uid="{00000000-0005-0000-0000-00004E000000}"/>
    <cellStyle name="Accent1" xfId="31" xr:uid="{00000000-0005-0000-0000-00004F000000}"/>
    <cellStyle name="Accent2" xfId="32" xr:uid="{00000000-0005-0000-0000-000050000000}"/>
    <cellStyle name="Accent3" xfId="33" xr:uid="{00000000-0005-0000-0000-000051000000}"/>
    <cellStyle name="Accent4" xfId="34" xr:uid="{00000000-0005-0000-0000-000052000000}"/>
    <cellStyle name="Accent5" xfId="35" xr:uid="{00000000-0005-0000-0000-000053000000}"/>
    <cellStyle name="Accent6" xfId="36" xr:uid="{00000000-0005-0000-0000-000054000000}"/>
    <cellStyle name="Bad" xfId="37" xr:uid="{00000000-0005-0000-0000-000055000000}"/>
    <cellStyle name="Besuchter Hyperlink_budget BMW Deal…ng 20070530.xls" xfId="38" xr:uid="{00000000-0005-0000-0000-000056000000}"/>
    <cellStyle name="Calculation" xfId="39" xr:uid="{00000000-0005-0000-0000-000057000000}"/>
    <cellStyle name="Check Cell" xfId="40" xr:uid="{00000000-0005-0000-0000-000058000000}"/>
    <cellStyle name="Comma" xfId="41" xr:uid="{00000000-0005-0000-0000-000059000000}"/>
    <cellStyle name="Currency" xfId="43" xr:uid="{00000000-0005-0000-0000-00005B000000}"/>
    <cellStyle name="Currency 2" xfId="44" xr:uid="{00000000-0005-0000-0000-00005C000000}"/>
    <cellStyle name="Dezimal 2" xfId="45" xr:uid="{00000000-0005-0000-0000-00005D000000}"/>
    <cellStyle name="Euro" xfId="46" xr:uid="{00000000-0005-0000-0000-00005E000000}"/>
    <cellStyle name="Explanatory Text" xfId="47" xr:uid="{00000000-0005-0000-0000-00005F000000}"/>
    <cellStyle name="Good" xfId="48" xr:uid="{00000000-0005-0000-0000-000060000000}"/>
    <cellStyle name="Heading 1" xfId="49" xr:uid="{00000000-0005-0000-0000-000061000000}"/>
    <cellStyle name="Heading 2" xfId="50" xr:uid="{00000000-0005-0000-0000-000062000000}"/>
    <cellStyle name="Heading 3" xfId="8" xr:uid="{00000000-0005-0000-0000-000028000000}"/>
    <cellStyle name="Heading 4" xfId="51" xr:uid="{00000000-0005-0000-0000-000063000000}"/>
    <cellStyle name="Input" xfId="7" xr:uid="{00000000-0005-0000-0000-000020000000}"/>
    <cellStyle name="Linked Cell" xfId="52" xr:uid="{00000000-0005-0000-0000-000064000000}"/>
    <cellStyle name="Neutral" xfId="54" xr:uid="{00000000-0005-0000-0000-000066000000}"/>
    <cellStyle name="Normal 2" xfId="55" xr:uid="{00000000-0005-0000-0000-000067000000}"/>
    <cellStyle name="Normal 3" xfId="56" xr:uid="{00000000-0005-0000-0000-000068000000}"/>
    <cellStyle name="Note" xfId="57" xr:uid="{00000000-0005-0000-0000-000069000000}"/>
    <cellStyle name="Output" xfId="58" xr:uid="{00000000-0005-0000-0000-00006A000000}"/>
    <cellStyle name="Standard 2" xfId="59" xr:uid="{00000000-0005-0000-0000-00006B000000}"/>
    <cellStyle name="Standard 4" xfId="60" xr:uid="{00000000-0005-0000-0000-00006C000000}"/>
    <cellStyle name="Standard_080529_FB_Verkaufsstundensätze gkk" xfId="61" xr:uid="{00000000-0005-0000-0000-00006D000000}"/>
    <cellStyle name="Style 1" xfId="62" xr:uid="{00000000-0005-0000-0000-00006E000000}"/>
    <cellStyle name="Title" xfId="63" xr:uid="{00000000-0005-0000-0000-00006F000000}"/>
    <cellStyle name="Total" xfId="65" xr:uid="{00000000-0005-0000-0000-000071000000}"/>
    <cellStyle name="Warning Text" xfId="66" xr:uid="{00000000-0005-0000-0000-000072000000}"/>
    <cellStyle name="标题 1 2" xfId="67" xr:uid="{00000000-0005-0000-0000-000073000000}"/>
    <cellStyle name="标题 2 2" xfId="68" xr:uid="{00000000-0005-0000-0000-000074000000}"/>
    <cellStyle name="标题 3 2" xfId="69" xr:uid="{00000000-0005-0000-0000-000075000000}"/>
    <cellStyle name="标题 4 2" xfId="70" xr:uid="{00000000-0005-0000-0000-000076000000}"/>
    <cellStyle name="标题 5" xfId="71" xr:uid="{00000000-0005-0000-0000-000077000000}"/>
    <cellStyle name="差 2" xfId="72" xr:uid="{00000000-0005-0000-0000-000078000000}"/>
    <cellStyle name="常规" xfId="0" builtinId="0"/>
    <cellStyle name="常规 2" xfId="64" xr:uid="{00000000-0005-0000-0000-000070000000}"/>
    <cellStyle name="常规 2 2" xfId="26" xr:uid="{00000000-0005-0000-0000-00004A000000}"/>
    <cellStyle name="常规 3" xfId="73" xr:uid="{00000000-0005-0000-0000-000079000000}"/>
    <cellStyle name="常规 4" xfId="74" xr:uid="{00000000-0005-0000-0000-00007A000000}"/>
    <cellStyle name="常规 6" xfId="3" xr:uid="{00000000-0005-0000-0000-000010000000}"/>
    <cellStyle name="好 2" xfId="75" xr:uid="{00000000-0005-0000-0000-00007B000000}"/>
    <cellStyle name="汇总 2" xfId="76" xr:uid="{00000000-0005-0000-0000-00007C000000}"/>
    <cellStyle name="货币 2" xfId="77" xr:uid="{00000000-0005-0000-0000-00007D000000}"/>
    <cellStyle name="货币 3" xfId="78" xr:uid="{00000000-0005-0000-0000-00007E000000}"/>
    <cellStyle name="计算 2" xfId="1" xr:uid="{00000000-0005-0000-0000-000007000000}"/>
    <cellStyle name="检查单元格 2" xfId="53" xr:uid="{00000000-0005-0000-0000-000065000000}"/>
    <cellStyle name="解释性文本 2" xfId="42" xr:uid="{00000000-0005-0000-0000-00005A000000}"/>
    <cellStyle name="警告文本 2" xfId="23" xr:uid="{00000000-0005-0000-0000-000047000000}"/>
    <cellStyle name="链接单元格 2" xfId="79" xr:uid="{00000000-0005-0000-0000-00007F000000}"/>
    <cellStyle name="适中 2" xfId="15" xr:uid="{00000000-0005-0000-0000-00003E000000}"/>
    <cellStyle name="输出 2" xfId="10" xr:uid="{00000000-0005-0000-0000-00002F000000}"/>
    <cellStyle name="输入 2" xfId="80" xr:uid="{00000000-0005-0000-0000-000080000000}"/>
    <cellStyle name="样式 1" xfId="81" xr:uid="{00000000-0005-0000-0000-000081000000}"/>
    <cellStyle name="样式 1 2" xfId="82" xr:uid="{00000000-0005-0000-0000-000082000000}"/>
    <cellStyle name="一般_Sheet1" xfId="83" xr:uid="{00000000-0005-0000-0000-000083000000}"/>
    <cellStyle name="注释 2" xfId="84" xr:uid="{00000000-0005-0000-0000-00008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0</xdr:col>
      <xdr:colOff>819150</xdr:colOff>
      <xdr:row>2</xdr:row>
      <xdr:rowOff>28774</xdr:rowOff>
    </xdr:to>
    <xdr:pic>
      <xdr:nvPicPr>
        <xdr:cNvPr id="2" name="Picture 396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0"/>
          <a:ext cx="81915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0</xdr:col>
      <xdr:colOff>819150</xdr:colOff>
      <xdr:row>2</xdr:row>
      <xdr:rowOff>28774</xdr:rowOff>
    </xdr:to>
    <xdr:pic>
      <xdr:nvPicPr>
        <xdr:cNvPr id="2" name="Picture 396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0"/>
          <a:ext cx="81915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"/>
  <sheetViews>
    <sheetView tabSelected="1" workbookViewId="0">
      <selection activeCell="A17" sqref="A17"/>
    </sheetView>
  </sheetViews>
  <sheetFormatPr defaultColWidth="9" defaultRowHeight="15"/>
  <cols>
    <col min="1" max="1" width="30.75" customWidth="1"/>
    <col min="2" max="2" width="31.5" customWidth="1"/>
  </cols>
  <sheetData>
    <row r="1" spans="1:2" ht="30" customHeight="1">
      <c r="A1" s="75" t="s">
        <v>0</v>
      </c>
      <c r="B1" s="75" t="s">
        <v>1</v>
      </c>
    </row>
    <row r="2" spans="1:2" ht="30" customHeight="1">
      <c r="A2" s="76" t="s">
        <v>2</v>
      </c>
      <c r="B2" s="77">
        <f>昂科拉GX实拍!G42</f>
        <v>191180</v>
      </c>
    </row>
    <row r="3" spans="1:2" ht="30" customHeight="1">
      <c r="A3" s="76" t="s">
        <v>3</v>
      </c>
      <c r="B3" s="78">
        <f>昂科拉实拍!G36</f>
        <v>144320</v>
      </c>
    </row>
    <row r="4" spans="1:2" ht="30" customHeight="1">
      <c r="A4" s="79" t="s">
        <v>4</v>
      </c>
      <c r="B4" s="80">
        <f>SUM(B2:B3)</f>
        <v>335500</v>
      </c>
    </row>
  </sheetData>
  <phoneticPr fontId="40" type="noConversion"/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K42"/>
  <sheetViews>
    <sheetView workbookViewId="0">
      <pane ySplit="7" topLeftCell="A29" activePane="bottomLeft" state="frozen"/>
      <selection pane="bottomLeft" activeCell="D33" sqref="D33"/>
    </sheetView>
  </sheetViews>
  <sheetFormatPr defaultColWidth="19.6640625" defaultRowHeight="13"/>
  <cols>
    <col min="1" max="1" width="42.58203125" style="4" customWidth="1"/>
    <col min="2" max="2" width="12.58203125" style="5" customWidth="1"/>
    <col min="3" max="3" width="30.58203125" style="1" customWidth="1"/>
    <col min="4" max="7" width="10.58203125" style="6" customWidth="1"/>
    <col min="8" max="8" width="30.58203125" style="7" customWidth="1"/>
    <col min="9" max="9" width="19.6640625" style="5"/>
    <col min="10" max="16384" width="19.6640625" style="8"/>
  </cols>
  <sheetData>
    <row r="1" spans="1:11" ht="28.5" customHeight="1">
      <c r="A1" s="81"/>
      <c r="B1" s="81"/>
      <c r="C1" s="81"/>
    </row>
    <row r="2" spans="1:11">
      <c r="A2" s="4" t="s">
        <v>5</v>
      </c>
    </row>
    <row r="3" spans="1:11" ht="13.5">
      <c r="A3" s="4" t="s">
        <v>6</v>
      </c>
      <c r="B3" s="10">
        <v>43619</v>
      </c>
      <c r="C3" s="11"/>
      <c r="H3" s="9" t="s">
        <v>7</v>
      </c>
    </row>
    <row r="4" spans="1:11">
      <c r="A4" s="4" t="s">
        <v>8</v>
      </c>
      <c r="H4" s="9" t="s">
        <v>9</v>
      </c>
    </row>
    <row r="5" spans="1:11" ht="9.75" customHeight="1">
      <c r="A5" s="4" t="s">
        <v>10</v>
      </c>
      <c r="H5" s="82" t="s">
        <v>11</v>
      </c>
      <c r="I5" s="82"/>
      <c r="J5" s="82"/>
      <c r="K5" s="82"/>
    </row>
    <row r="6" spans="1:11">
      <c r="A6" s="4" t="s">
        <v>12</v>
      </c>
      <c r="B6" s="5" t="s">
        <v>13</v>
      </c>
    </row>
    <row r="7" spans="1:11" s="1" customFormat="1" ht="13.5">
      <c r="A7" s="83" t="s">
        <v>14</v>
      </c>
      <c r="B7" s="84"/>
      <c r="C7" s="12" t="s">
        <v>15</v>
      </c>
      <c r="D7" s="13" t="s">
        <v>16</v>
      </c>
      <c r="E7" s="13" t="s">
        <v>17</v>
      </c>
      <c r="F7" s="13" t="s">
        <v>18</v>
      </c>
      <c r="G7" s="13" t="s">
        <v>19</v>
      </c>
      <c r="H7" s="12" t="s">
        <v>20</v>
      </c>
      <c r="I7" s="5"/>
    </row>
    <row r="8" spans="1:11" s="1" customFormat="1" ht="13.5">
      <c r="A8" s="47" t="s">
        <v>21</v>
      </c>
      <c r="B8" s="59"/>
      <c r="C8" s="59"/>
      <c r="D8" s="59"/>
      <c r="E8" s="59"/>
      <c r="F8" s="59"/>
      <c r="G8" s="59"/>
      <c r="H8" s="60"/>
      <c r="I8" s="5"/>
    </row>
    <row r="9" spans="1:11" s="1" customFormat="1" ht="42" customHeight="1">
      <c r="A9" s="93" t="s">
        <v>22</v>
      </c>
      <c r="B9" s="97" t="s">
        <v>23</v>
      </c>
      <c r="C9" s="23" t="s">
        <v>24</v>
      </c>
      <c r="D9" s="24">
        <v>750</v>
      </c>
      <c r="E9" s="24">
        <v>2</v>
      </c>
      <c r="F9" s="24">
        <v>5</v>
      </c>
      <c r="G9" s="25">
        <v>0</v>
      </c>
      <c r="H9" s="99" t="s">
        <v>25</v>
      </c>
    </row>
    <row r="10" spans="1:11" s="1" customFormat="1" ht="42" customHeight="1">
      <c r="A10" s="94"/>
      <c r="B10" s="98"/>
      <c r="C10" s="23" t="s">
        <v>26</v>
      </c>
      <c r="D10" s="24">
        <v>750</v>
      </c>
      <c r="E10" s="24">
        <v>2</v>
      </c>
      <c r="F10" s="24">
        <v>3</v>
      </c>
      <c r="G10" s="25">
        <v>0</v>
      </c>
      <c r="H10" s="98"/>
    </row>
    <row r="11" spans="1:11" s="1" customFormat="1" ht="42" customHeight="1">
      <c r="A11" s="94"/>
      <c r="B11" s="99" t="s">
        <v>27</v>
      </c>
      <c r="C11" s="23" t="s">
        <v>28</v>
      </c>
      <c r="D11" s="24">
        <v>750</v>
      </c>
      <c r="E11" s="24">
        <v>1</v>
      </c>
      <c r="F11" s="24">
        <v>6</v>
      </c>
      <c r="G11" s="25">
        <f t="shared" ref="G11:G18" si="0">D11*E11*F11</f>
        <v>4500</v>
      </c>
      <c r="H11" s="99" t="s">
        <v>29</v>
      </c>
    </row>
    <row r="12" spans="1:11" s="1" customFormat="1" ht="42" customHeight="1">
      <c r="A12" s="94"/>
      <c r="B12" s="100"/>
      <c r="C12" s="23" t="s">
        <v>30</v>
      </c>
      <c r="D12" s="24">
        <v>750</v>
      </c>
      <c r="E12" s="24">
        <v>1</v>
      </c>
      <c r="F12" s="25">
        <v>4</v>
      </c>
      <c r="G12" s="25">
        <f t="shared" si="0"/>
        <v>3000</v>
      </c>
      <c r="H12" s="98"/>
      <c r="I12" s="5"/>
    </row>
    <row r="13" spans="1:11" s="1" customFormat="1" ht="42" customHeight="1">
      <c r="A13" s="95"/>
      <c r="B13" s="98"/>
      <c r="C13" s="17" t="s">
        <v>31</v>
      </c>
      <c r="D13" s="18">
        <v>0</v>
      </c>
      <c r="E13" s="18">
        <v>1</v>
      </c>
      <c r="F13" s="22">
        <v>10</v>
      </c>
      <c r="G13" s="22">
        <f t="shared" si="0"/>
        <v>0</v>
      </c>
      <c r="H13" s="61"/>
      <c r="I13" s="5"/>
    </row>
    <row r="14" spans="1:11" s="1" customFormat="1" ht="26">
      <c r="A14" s="96" t="s">
        <v>32</v>
      </c>
      <c r="B14" s="101" t="s">
        <v>33</v>
      </c>
      <c r="C14" s="17" t="s">
        <v>34</v>
      </c>
      <c r="D14" s="50">
        <v>100</v>
      </c>
      <c r="E14" s="50">
        <v>1</v>
      </c>
      <c r="F14" s="18">
        <v>30</v>
      </c>
      <c r="G14" s="22">
        <f t="shared" si="0"/>
        <v>3000</v>
      </c>
      <c r="H14" s="63" t="s">
        <v>35</v>
      </c>
      <c r="I14" s="5"/>
    </row>
    <row r="15" spans="1:11" s="1" customFormat="1">
      <c r="A15" s="96"/>
      <c r="B15" s="101"/>
      <c r="C15" s="23" t="s">
        <v>36</v>
      </c>
      <c r="D15" s="50">
        <v>100</v>
      </c>
      <c r="E15" s="64">
        <v>1</v>
      </c>
      <c r="F15" s="24">
        <v>10</v>
      </c>
      <c r="G15" s="25">
        <f t="shared" si="0"/>
        <v>1000</v>
      </c>
      <c r="H15" s="33" t="s">
        <v>37</v>
      </c>
      <c r="I15" s="5"/>
    </row>
    <row r="16" spans="1:11" s="1" customFormat="1">
      <c r="A16" s="96"/>
      <c r="B16" s="102" t="s">
        <v>38</v>
      </c>
      <c r="C16" s="17" t="s">
        <v>39</v>
      </c>
      <c r="D16" s="50">
        <v>150</v>
      </c>
      <c r="E16" s="50">
        <v>1</v>
      </c>
      <c r="F16" s="18">
        <v>10</v>
      </c>
      <c r="G16" s="22">
        <f t="shared" si="0"/>
        <v>1500</v>
      </c>
      <c r="H16" s="63" t="s">
        <v>40</v>
      </c>
      <c r="I16" s="5"/>
    </row>
    <row r="17" spans="1:9" s="1" customFormat="1">
      <c r="A17" s="96"/>
      <c r="B17" s="102"/>
      <c r="C17" s="17" t="s">
        <v>41</v>
      </c>
      <c r="D17" s="50">
        <v>150</v>
      </c>
      <c r="E17" s="50">
        <v>1</v>
      </c>
      <c r="F17" s="18">
        <v>10</v>
      </c>
      <c r="G17" s="22">
        <f t="shared" si="0"/>
        <v>1500</v>
      </c>
      <c r="H17" s="63" t="s">
        <v>42</v>
      </c>
      <c r="I17" s="5"/>
    </row>
    <row r="18" spans="1:9" s="1" customFormat="1">
      <c r="A18" s="96"/>
      <c r="B18" s="102"/>
      <c r="C18" s="23" t="s">
        <v>43</v>
      </c>
      <c r="D18" s="50">
        <v>150</v>
      </c>
      <c r="E18" s="64">
        <v>1</v>
      </c>
      <c r="F18" s="24">
        <v>10</v>
      </c>
      <c r="G18" s="25">
        <f t="shared" si="0"/>
        <v>1500</v>
      </c>
      <c r="H18" s="33" t="s">
        <v>37</v>
      </c>
      <c r="I18" s="5"/>
    </row>
    <row r="19" spans="1:9" s="1" customFormat="1" ht="15.75" customHeight="1">
      <c r="A19" s="47" t="s">
        <v>44</v>
      </c>
      <c r="B19" s="59"/>
      <c r="C19" s="59"/>
      <c r="D19" s="59"/>
      <c r="E19" s="59"/>
      <c r="F19" s="59"/>
      <c r="G19" s="59"/>
      <c r="H19" s="60"/>
      <c r="I19" s="5"/>
    </row>
    <row r="20" spans="1:9" s="2" customFormat="1" ht="26">
      <c r="A20" s="32" t="s">
        <v>45</v>
      </c>
      <c r="B20" s="19" t="s">
        <v>46</v>
      </c>
      <c r="C20" s="33" t="s">
        <v>47</v>
      </c>
      <c r="D20" s="24">
        <v>80000</v>
      </c>
      <c r="E20" s="18">
        <v>1</v>
      </c>
      <c r="F20" s="18">
        <v>1</v>
      </c>
      <c r="G20" s="22">
        <f>D20*E20*F20</f>
        <v>80000</v>
      </c>
      <c r="H20" s="46" t="s">
        <v>48</v>
      </c>
    </row>
    <row r="21" spans="1:9" s="2" customFormat="1" ht="26">
      <c r="A21" s="32" t="s">
        <v>49</v>
      </c>
      <c r="B21" s="19" t="s">
        <v>50</v>
      </c>
      <c r="C21" s="33" t="s">
        <v>51</v>
      </c>
      <c r="D21" s="24">
        <v>100</v>
      </c>
      <c r="E21" s="18">
        <v>1</v>
      </c>
      <c r="F21" s="18">
        <v>20</v>
      </c>
      <c r="G21" s="22">
        <f>D21*E21*F21</f>
        <v>2000</v>
      </c>
      <c r="H21" s="34" t="s">
        <v>52</v>
      </c>
    </row>
    <row r="22" spans="1:9" s="1" customFormat="1" ht="13.5">
      <c r="A22" s="47" t="s">
        <v>53</v>
      </c>
      <c r="B22" s="59"/>
      <c r="C22" s="59"/>
      <c r="D22" s="59"/>
      <c r="E22" s="59"/>
      <c r="F22" s="59"/>
      <c r="G22" s="59"/>
      <c r="H22" s="60"/>
      <c r="I22" s="5"/>
    </row>
    <row r="23" spans="1:9" s="3" customFormat="1">
      <c r="A23" s="65" t="s">
        <v>54</v>
      </c>
      <c r="B23" s="23"/>
      <c r="C23" s="33" t="s">
        <v>55</v>
      </c>
      <c r="D23" s="25">
        <v>2000</v>
      </c>
      <c r="E23" s="39">
        <v>1</v>
      </c>
      <c r="F23" s="39">
        <v>1</v>
      </c>
      <c r="G23" s="39">
        <f t="shared" ref="G23:G29" si="1">D23*E23*F23</f>
        <v>2000</v>
      </c>
      <c r="H23" s="23" t="s">
        <v>56</v>
      </c>
      <c r="I23" s="56"/>
    </row>
    <row r="24" spans="1:9" s="1" customFormat="1">
      <c r="A24" s="65" t="s">
        <v>57</v>
      </c>
      <c r="B24" s="38"/>
      <c r="C24" s="33" t="s">
        <v>55</v>
      </c>
      <c r="D24" s="25">
        <v>300</v>
      </c>
      <c r="E24" s="25">
        <v>1</v>
      </c>
      <c r="F24" s="39">
        <v>2</v>
      </c>
      <c r="G24" s="25">
        <f t="shared" si="1"/>
        <v>600</v>
      </c>
      <c r="H24" s="17"/>
      <c r="I24" s="5"/>
    </row>
    <row r="25" spans="1:9" s="1" customFormat="1">
      <c r="A25" s="65" t="s">
        <v>58</v>
      </c>
      <c r="B25" s="38"/>
      <c r="C25" s="23" t="s">
        <v>55</v>
      </c>
      <c r="D25" s="25">
        <v>300</v>
      </c>
      <c r="E25" s="25">
        <v>1</v>
      </c>
      <c r="F25" s="39">
        <v>2</v>
      </c>
      <c r="G25" s="25">
        <f t="shared" si="1"/>
        <v>600</v>
      </c>
      <c r="H25" s="17"/>
      <c r="I25" s="5"/>
    </row>
    <row r="26" spans="1:9" s="1" customFormat="1">
      <c r="A26" s="65" t="s">
        <v>59</v>
      </c>
      <c r="B26" s="38"/>
      <c r="C26" s="23" t="s">
        <v>55</v>
      </c>
      <c r="D26" s="25">
        <v>300</v>
      </c>
      <c r="E26" s="25">
        <v>1</v>
      </c>
      <c r="F26" s="39">
        <v>2</v>
      </c>
      <c r="G26" s="25">
        <f t="shared" si="1"/>
        <v>600</v>
      </c>
      <c r="H26" s="17"/>
    </row>
    <row r="27" spans="1:9" s="1" customFormat="1">
      <c r="A27" s="66" t="s">
        <v>60</v>
      </c>
      <c r="B27" s="38"/>
      <c r="C27" s="23" t="s">
        <v>55</v>
      </c>
      <c r="D27" s="25">
        <v>300</v>
      </c>
      <c r="E27" s="25">
        <v>1</v>
      </c>
      <c r="F27" s="39">
        <v>1</v>
      </c>
      <c r="G27" s="25">
        <f t="shared" si="1"/>
        <v>300</v>
      </c>
      <c r="H27" s="17"/>
    </row>
    <row r="28" spans="1:9" s="1" customFormat="1">
      <c r="A28" s="67" t="s">
        <v>61</v>
      </c>
      <c r="B28" s="23"/>
      <c r="C28" s="23" t="s">
        <v>55</v>
      </c>
      <c r="D28" s="25">
        <v>800</v>
      </c>
      <c r="E28" s="25">
        <v>1</v>
      </c>
      <c r="F28" s="39">
        <v>2</v>
      </c>
      <c r="G28" s="25">
        <f t="shared" si="1"/>
        <v>1600</v>
      </c>
      <c r="H28" s="23"/>
    </row>
    <row r="29" spans="1:9" s="1" customFormat="1">
      <c r="A29" s="85" t="s">
        <v>62</v>
      </c>
      <c r="B29" s="86"/>
      <c r="C29" s="23"/>
      <c r="D29" s="25">
        <v>400</v>
      </c>
      <c r="E29" s="25">
        <v>1</v>
      </c>
      <c r="F29" s="39">
        <v>1</v>
      </c>
      <c r="G29" s="25">
        <f t="shared" si="1"/>
        <v>400</v>
      </c>
      <c r="H29" s="17"/>
    </row>
    <row r="30" spans="1:9" s="1" customFormat="1" ht="13.5">
      <c r="A30" s="47" t="s">
        <v>63</v>
      </c>
      <c r="B30" s="59"/>
      <c r="C30" s="59"/>
      <c r="D30" s="59"/>
      <c r="E30" s="59"/>
      <c r="F30" s="59"/>
      <c r="G30" s="59"/>
      <c r="H30" s="60"/>
      <c r="I30" s="5"/>
    </row>
    <row r="31" spans="1:9" s="58" customFormat="1" ht="15" customHeight="1">
      <c r="A31" s="42" t="s">
        <v>64</v>
      </c>
      <c r="B31" s="68"/>
      <c r="C31" s="69">
        <v>43618</v>
      </c>
      <c r="D31" s="50">
        <v>200</v>
      </c>
      <c r="E31" s="50">
        <v>1</v>
      </c>
      <c r="F31" s="50">
        <v>4</v>
      </c>
      <c r="G31" s="50">
        <f t="shared" ref="G31:G32" si="2">D31*E31*F31</f>
        <v>800</v>
      </c>
      <c r="H31" s="70" t="s">
        <v>65</v>
      </c>
    </row>
    <row r="32" spans="1:9" s="58" customFormat="1" ht="15" customHeight="1">
      <c r="A32" s="42" t="s">
        <v>66</v>
      </c>
      <c r="B32" s="68"/>
      <c r="C32" s="69">
        <v>43618</v>
      </c>
      <c r="D32" s="50">
        <v>200</v>
      </c>
      <c r="E32" s="50">
        <v>1</v>
      </c>
      <c r="F32" s="50">
        <v>4</v>
      </c>
      <c r="G32" s="50">
        <f t="shared" si="2"/>
        <v>800</v>
      </c>
      <c r="H32" s="70" t="s">
        <v>65</v>
      </c>
    </row>
    <row r="33" spans="1:9" s="1" customFormat="1" ht="13.5">
      <c r="A33" s="47" t="s">
        <v>67</v>
      </c>
      <c r="B33" s="59"/>
      <c r="C33" s="59"/>
      <c r="D33" s="59"/>
      <c r="E33" s="59"/>
      <c r="F33" s="59"/>
      <c r="G33" s="59"/>
      <c r="H33" s="60"/>
      <c r="I33" s="5"/>
    </row>
    <row r="34" spans="1:9" s="2" customFormat="1" ht="26">
      <c r="A34" s="17" t="s">
        <v>68</v>
      </c>
      <c r="B34" s="17"/>
      <c r="C34" s="46"/>
      <c r="D34" s="22">
        <v>500</v>
      </c>
      <c r="E34" s="22">
        <v>1</v>
      </c>
      <c r="F34" s="25">
        <v>33</v>
      </c>
      <c r="G34" s="25">
        <f t="shared" ref="G34" si="3">+D34*E34*F34</f>
        <v>16500</v>
      </c>
      <c r="H34" s="23" t="s">
        <v>69</v>
      </c>
      <c r="I34" s="57"/>
    </row>
    <row r="35" spans="1:9" s="1" customFormat="1" ht="13.5">
      <c r="A35" s="47" t="s">
        <v>70</v>
      </c>
      <c r="B35" s="59"/>
      <c r="C35" s="59"/>
      <c r="D35" s="59"/>
      <c r="E35" s="59"/>
      <c r="F35" s="59"/>
      <c r="G35" s="59"/>
      <c r="H35" s="60"/>
      <c r="I35" s="5"/>
    </row>
    <row r="36" spans="1:9" s="2" customFormat="1" ht="52">
      <c r="A36" s="71" t="s">
        <v>71</v>
      </c>
      <c r="B36" s="71"/>
      <c r="C36" s="72" t="s">
        <v>72</v>
      </c>
      <c r="D36" s="50">
        <v>20000</v>
      </c>
      <c r="E36" s="50">
        <v>1</v>
      </c>
      <c r="F36" s="50">
        <v>1</v>
      </c>
      <c r="G36" s="50">
        <f>D36*E36*F36</f>
        <v>20000</v>
      </c>
      <c r="H36" s="23" t="s">
        <v>73</v>
      </c>
      <c r="I36" s="57"/>
    </row>
    <row r="37" spans="1:9" s="1" customFormat="1" ht="13.5">
      <c r="A37" s="47" t="s">
        <v>74</v>
      </c>
      <c r="B37" s="59"/>
      <c r="C37" s="59"/>
      <c r="D37" s="59"/>
      <c r="E37" s="59"/>
      <c r="F37" s="59"/>
      <c r="G37" s="59"/>
      <c r="H37" s="60"/>
      <c r="I37" s="5"/>
    </row>
    <row r="38" spans="1:9" s="3" customFormat="1" ht="13.5">
      <c r="A38" s="65" t="s">
        <v>75</v>
      </c>
      <c r="B38" s="73"/>
      <c r="C38" s="49"/>
      <c r="D38" s="39">
        <v>30000</v>
      </c>
      <c r="E38" s="39">
        <v>1</v>
      </c>
      <c r="F38" s="39">
        <v>1</v>
      </c>
      <c r="G38" s="50">
        <f>D38*E38*F38</f>
        <v>30000</v>
      </c>
      <c r="H38" s="23" t="s">
        <v>76</v>
      </c>
      <c r="I38" s="56"/>
    </row>
    <row r="39" spans="1:9" s="1" customFormat="1">
      <c r="A39" s="51" t="s">
        <v>77</v>
      </c>
      <c r="B39" s="23"/>
      <c r="C39" s="33" t="s">
        <v>78</v>
      </c>
      <c r="D39" s="24">
        <v>200</v>
      </c>
      <c r="E39" s="39">
        <v>1</v>
      </c>
      <c r="F39" s="24">
        <v>8</v>
      </c>
      <c r="G39" s="50">
        <f>D39*E39*F39</f>
        <v>1600</v>
      </c>
      <c r="H39" s="62"/>
    </row>
    <row r="40" spans="1:9" s="4" customFormat="1">
      <c r="A40" s="87" t="s">
        <v>79</v>
      </c>
      <c r="B40" s="88"/>
      <c r="C40" s="88"/>
      <c r="D40" s="88"/>
      <c r="E40" s="88"/>
      <c r="F40" s="89"/>
      <c r="G40" s="53">
        <f>SUM(G9:G39)</f>
        <v>173800</v>
      </c>
      <c r="H40" s="74"/>
      <c r="I40" s="5"/>
    </row>
    <row r="41" spans="1:9" s="4" customFormat="1">
      <c r="A41" s="87" t="s">
        <v>80</v>
      </c>
      <c r="B41" s="88"/>
      <c r="C41" s="88"/>
      <c r="D41" s="88"/>
      <c r="E41" s="88"/>
      <c r="F41" s="89"/>
      <c r="G41" s="53">
        <f>0.1*G40</f>
        <v>17380</v>
      </c>
      <c r="H41" s="74"/>
      <c r="I41" s="5"/>
    </row>
    <row r="42" spans="1:9" ht="14.25" customHeight="1">
      <c r="A42" s="90" t="s">
        <v>81</v>
      </c>
      <c r="B42" s="91"/>
      <c r="C42" s="91"/>
      <c r="D42" s="91"/>
      <c r="E42" s="91"/>
      <c r="F42" s="92"/>
      <c r="G42" s="55">
        <f>SUM(G40:G41)</f>
        <v>191180</v>
      </c>
      <c r="H42" s="74"/>
    </row>
  </sheetData>
  <mergeCells count="15">
    <mergeCell ref="A41:F41"/>
    <mergeCell ref="A42:F42"/>
    <mergeCell ref="A9:A13"/>
    <mergeCell ref="A14:A18"/>
    <mergeCell ref="B9:B10"/>
    <mergeCell ref="B11:B13"/>
    <mergeCell ref="B14:B15"/>
    <mergeCell ref="B16:B18"/>
    <mergeCell ref="A1:C1"/>
    <mergeCell ref="H5:K5"/>
    <mergeCell ref="A7:B7"/>
    <mergeCell ref="A29:B29"/>
    <mergeCell ref="A40:F40"/>
    <mergeCell ref="H9:H10"/>
    <mergeCell ref="H11:H12"/>
  </mergeCells>
  <phoneticPr fontId="40" type="noConversion"/>
  <pageMargins left="0.23622047244094499" right="0.23622047244094499" top="0.74803149606299202" bottom="0.74803149606299202" header="0.31496062992126" footer="0.31496062992126"/>
  <pageSetup paperSize="9" scale="80" firstPageNumber="4294963191" orientation="landscape" useFirstPageNumber="1"/>
  <headerFooter alignWithMargins="0"/>
  <rowBreaks count="1" manualBreakCount="1">
    <brk id="29" max="7" man="1"/>
  </row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K36"/>
  <sheetViews>
    <sheetView workbookViewId="0">
      <pane ySplit="7" topLeftCell="A23" activePane="bottomLeft" state="frozen"/>
      <selection pane="bottomLeft" activeCell="D10" sqref="D10"/>
    </sheetView>
  </sheetViews>
  <sheetFormatPr defaultColWidth="19.6640625" defaultRowHeight="13"/>
  <cols>
    <col min="1" max="1" width="42.58203125" style="4" customWidth="1"/>
    <col min="2" max="2" width="17.1640625" style="5" customWidth="1"/>
    <col min="3" max="3" width="30.58203125" style="1" customWidth="1"/>
    <col min="4" max="7" width="10.58203125" style="6" customWidth="1"/>
    <col min="8" max="8" width="30.58203125" style="7" customWidth="1"/>
    <col min="9" max="9" width="19.6640625" style="5"/>
    <col min="10" max="16384" width="19.6640625" style="8"/>
  </cols>
  <sheetData>
    <row r="1" spans="1:11" ht="28.5" customHeight="1">
      <c r="A1" s="81"/>
      <c r="B1" s="81"/>
      <c r="C1" s="81"/>
    </row>
    <row r="2" spans="1:11">
      <c r="A2" s="4" t="s">
        <v>5</v>
      </c>
      <c r="B2" s="82" t="s">
        <v>82</v>
      </c>
      <c r="C2" s="82"/>
      <c r="D2" s="82"/>
      <c r="E2" s="82"/>
    </row>
    <row r="3" spans="1:11" ht="13.5">
      <c r="A3" s="4" t="s">
        <v>6</v>
      </c>
      <c r="B3" s="10">
        <v>43627</v>
      </c>
      <c r="C3" s="11"/>
      <c r="H3" s="9" t="s">
        <v>7</v>
      </c>
    </row>
    <row r="4" spans="1:11">
      <c r="A4" s="4" t="s">
        <v>8</v>
      </c>
      <c r="H4" s="9" t="s">
        <v>83</v>
      </c>
    </row>
    <row r="5" spans="1:11" ht="9.75" customHeight="1">
      <c r="A5" s="4" t="s">
        <v>10</v>
      </c>
      <c r="H5" s="82" t="s">
        <v>82</v>
      </c>
      <c r="I5" s="82"/>
      <c r="J5" s="82"/>
      <c r="K5" s="82"/>
    </row>
    <row r="6" spans="1:11">
      <c r="A6" s="4" t="s">
        <v>12</v>
      </c>
      <c r="B6" s="5" t="s">
        <v>13</v>
      </c>
    </row>
    <row r="7" spans="1:11" s="1" customFormat="1" ht="13.5">
      <c r="A7" s="83" t="s">
        <v>14</v>
      </c>
      <c r="B7" s="84"/>
      <c r="C7" s="12" t="s">
        <v>15</v>
      </c>
      <c r="D7" s="13" t="s">
        <v>16</v>
      </c>
      <c r="E7" s="13" t="s">
        <v>17</v>
      </c>
      <c r="F7" s="13" t="s">
        <v>18</v>
      </c>
      <c r="G7" s="13" t="s">
        <v>19</v>
      </c>
      <c r="H7" s="12" t="s">
        <v>20</v>
      </c>
      <c r="I7" s="5"/>
    </row>
    <row r="8" spans="1:11" s="1" customFormat="1" ht="13.5">
      <c r="A8" s="103" t="s">
        <v>84</v>
      </c>
      <c r="B8" s="104"/>
      <c r="C8" s="105"/>
      <c r="D8" s="14"/>
      <c r="E8" s="14"/>
      <c r="F8" s="14"/>
      <c r="G8" s="14"/>
      <c r="H8" s="15"/>
      <c r="I8" s="5"/>
    </row>
    <row r="9" spans="1:11" s="1" customFormat="1" ht="42" customHeight="1">
      <c r="A9" s="93" t="s">
        <v>22</v>
      </c>
      <c r="B9" s="16" t="s">
        <v>23</v>
      </c>
      <c r="C9" s="17" t="s">
        <v>85</v>
      </c>
      <c r="D9" s="18">
        <v>900</v>
      </c>
      <c r="E9" s="18">
        <v>2</v>
      </c>
      <c r="F9" s="18">
        <v>6</v>
      </c>
      <c r="G9" s="19">
        <v>0</v>
      </c>
      <c r="H9" s="20" t="s">
        <v>25</v>
      </c>
    </row>
    <row r="10" spans="1:11" s="1" customFormat="1" ht="42" customHeight="1">
      <c r="A10" s="94"/>
      <c r="B10" s="99" t="s">
        <v>27</v>
      </c>
      <c r="C10" s="17" t="s">
        <v>86</v>
      </c>
      <c r="D10" s="18">
        <v>900</v>
      </c>
      <c r="E10" s="18">
        <v>1</v>
      </c>
      <c r="F10" s="18">
        <v>6</v>
      </c>
      <c r="G10" s="22">
        <f t="shared" ref="G10" si="0">D10*E10*F10</f>
        <v>5400</v>
      </c>
      <c r="H10" s="110" t="s">
        <v>29</v>
      </c>
    </row>
    <row r="11" spans="1:11" s="1" customFormat="1" ht="42" customHeight="1">
      <c r="A11" s="94"/>
      <c r="B11" s="100"/>
      <c r="C11" s="23" t="s">
        <v>87</v>
      </c>
      <c r="D11" s="24">
        <v>900</v>
      </c>
      <c r="E11" s="24">
        <v>1</v>
      </c>
      <c r="F11" s="25">
        <v>4</v>
      </c>
      <c r="G11" s="22">
        <f t="shared" ref="G11:G15" si="1">D11*E11*F11</f>
        <v>3600</v>
      </c>
      <c r="H11" s="111"/>
      <c r="I11" s="5"/>
    </row>
    <row r="12" spans="1:11" s="1" customFormat="1" ht="42" customHeight="1">
      <c r="A12" s="95"/>
      <c r="B12" s="98"/>
      <c r="C12" s="17" t="s">
        <v>31</v>
      </c>
      <c r="D12" s="18">
        <v>0</v>
      </c>
      <c r="E12" s="18">
        <v>1</v>
      </c>
      <c r="F12" s="22">
        <v>10</v>
      </c>
      <c r="G12" s="22">
        <f t="shared" si="1"/>
        <v>0</v>
      </c>
      <c r="H12" s="26"/>
      <c r="I12" s="5"/>
    </row>
    <row r="13" spans="1:11" s="1" customFormat="1" ht="26">
      <c r="A13" s="106" t="s">
        <v>88</v>
      </c>
      <c r="B13" s="21" t="s">
        <v>33</v>
      </c>
      <c r="C13" s="17" t="s">
        <v>89</v>
      </c>
      <c r="D13" s="27">
        <v>100</v>
      </c>
      <c r="E13" s="27">
        <v>1</v>
      </c>
      <c r="F13" s="24">
        <v>30</v>
      </c>
      <c r="G13" s="22">
        <f t="shared" ref="G13" si="2">D13*E13*F13</f>
        <v>3000</v>
      </c>
      <c r="H13" s="28" t="s">
        <v>35</v>
      </c>
      <c r="I13" s="5"/>
    </row>
    <row r="14" spans="1:11" s="1" customFormat="1">
      <c r="A14" s="107"/>
      <c r="B14" s="108" t="s">
        <v>38</v>
      </c>
      <c r="C14" s="17" t="s">
        <v>90</v>
      </c>
      <c r="D14" s="27">
        <v>150</v>
      </c>
      <c r="E14" s="27">
        <v>1</v>
      </c>
      <c r="F14" s="24">
        <v>10</v>
      </c>
      <c r="G14" s="22">
        <f t="shared" si="1"/>
        <v>1500</v>
      </c>
      <c r="H14" s="26" t="s">
        <v>40</v>
      </c>
      <c r="I14" s="5"/>
    </row>
    <row r="15" spans="1:11" s="1" customFormat="1">
      <c r="A15" s="107"/>
      <c r="B15" s="109"/>
      <c r="C15" s="17" t="s">
        <v>91</v>
      </c>
      <c r="D15" s="27">
        <v>150</v>
      </c>
      <c r="E15" s="27">
        <v>1</v>
      </c>
      <c r="F15" s="18">
        <v>10</v>
      </c>
      <c r="G15" s="22">
        <f t="shared" si="1"/>
        <v>1500</v>
      </c>
      <c r="H15" s="26" t="s">
        <v>42</v>
      </c>
      <c r="I15" s="5"/>
    </row>
    <row r="16" spans="1:11" s="1" customFormat="1" ht="13.5">
      <c r="A16" s="29" t="s">
        <v>44</v>
      </c>
      <c r="B16" s="30"/>
      <c r="C16" s="30"/>
      <c r="D16" s="30"/>
      <c r="E16" s="30"/>
      <c r="F16" s="30"/>
      <c r="G16" s="30"/>
      <c r="H16" s="31"/>
      <c r="I16" s="5"/>
    </row>
    <row r="17" spans="1:9" s="2" customFormat="1" ht="26">
      <c r="A17" s="32" t="s">
        <v>45</v>
      </c>
      <c r="B17" s="19" t="s">
        <v>46</v>
      </c>
      <c r="C17" s="33" t="s">
        <v>92</v>
      </c>
      <c r="D17" s="24">
        <v>60000</v>
      </c>
      <c r="E17" s="18">
        <v>1</v>
      </c>
      <c r="F17" s="18">
        <v>1</v>
      </c>
      <c r="G17" s="22">
        <f>D17*E17*F17</f>
        <v>60000</v>
      </c>
      <c r="H17" s="17" t="s">
        <v>93</v>
      </c>
    </row>
    <row r="18" spans="1:9" s="2" customFormat="1" ht="26">
      <c r="A18" s="32" t="s">
        <v>49</v>
      </c>
      <c r="B18" s="19" t="s">
        <v>50</v>
      </c>
      <c r="C18" s="33" t="s">
        <v>94</v>
      </c>
      <c r="D18" s="24">
        <v>100</v>
      </c>
      <c r="E18" s="24">
        <v>1</v>
      </c>
      <c r="F18" s="24">
        <v>20</v>
      </c>
      <c r="G18" s="25">
        <f>D18*E18*F18</f>
        <v>2000</v>
      </c>
      <c r="H18" s="34" t="s">
        <v>52</v>
      </c>
    </row>
    <row r="19" spans="1:9" s="1" customFormat="1" ht="13.5">
      <c r="A19" s="35" t="s">
        <v>53</v>
      </c>
      <c r="B19" s="36"/>
      <c r="C19" s="37"/>
      <c r="D19" s="14"/>
      <c r="E19" s="14"/>
      <c r="F19" s="14"/>
      <c r="G19" s="14"/>
      <c r="H19" s="15"/>
      <c r="I19" s="5"/>
    </row>
    <row r="20" spans="1:9" s="3" customFormat="1">
      <c r="A20" s="38" t="s">
        <v>54</v>
      </c>
      <c r="B20" s="23"/>
      <c r="C20" s="33" t="s">
        <v>55</v>
      </c>
      <c r="D20" s="25">
        <v>2000</v>
      </c>
      <c r="E20" s="39">
        <v>1</v>
      </c>
      <c r="F20" s="39">
        <v>1</v>
      </c>
      <c r="G20" s="39">
        <f t="shared" ref="G20" si="3">D20*E20*F20</f>
        <v>2000</v>
      </c>
      <c r="H20" s="23" t="s">
        <v>56</v>
      </c>
      <c r="I20" s="56"/>
    </row>
    <row r="21" spans="1:9" s="1" customFormat="1">
      <c r="A21" s="38" t="s">
        <v>95</v>
      </c>
      <c r="B21" s="38"/>
      <c r="C21" s="33" t="s">
        <v>55</v>
      </c>
      <c r="D21" s="25">
        <v>300</v>
      </c>
      <c r="E21" s="25">
        <v>1</v>
      </c>
      <c r="F21" s="39">
        <v>2</v>
      </c>
      <c r="G21" s="25">
        <f t="shared" ref="G21:G25" si="4">D21*E21*F21</f>
        <v>600</v>
      </c>
      <c r="H21" s="17"/>
      <c r="I21" s="5"/>
    </row>
    <row r="22" spans="1:9" s="1" customFormat="1" ht="14.25" customHeight="1">
      <c r="A22" s="38" t="s">
        <v>96</v>
      </c>
      <c r="B22" s="38"/>
      <c r="C22" s="23" t="s">
        <v>55</v>
      </c>
      <c r="D22" s="25">
        <v>300</v>
      </c>
      <c r="E22" s="25">
        <v>1</v>
      </c>
      <c r="F22" s="39">
        <v>2</v>
      </c>
      <c r="G22" s="25">
        <f t="shared" si="4"/>
        <v>600</v>
      </c>
      <c r="H22" s="17"/>
      <c r="I22" s="5"/>
    </row>
    <row r="23" spans="1:9" s="1" customFormat="1" ht="14.25" customHeight="1">
      <c r="A23" s="38" t="s">
        <v>97</v>
      </c>
      <c r="B23" s="38"/>
      <c r="C23" s="23" t="s">
        <v>55</v>
      </c>
      <c r="D23" s="25">
        <v>300</v>
      </c>
      <c r="E23" s="25">
        <v>1</v>
      </c>
      <c r="F23" s="39">
        <v>2</v>
      </c>
      <c r="G23" s="25">
        <f t="shared" si="4"/>
        <v>600</v>
      </c>
      <c r="H23" s="17"/>
    </row>
    <row r="24" spans="1:9" s="1" customFormat="1" ht="14.25" customHeight="1">
      <c r="A24" s="40" t="s">
        <v>98</v>
      </c>
      <c r="B24" s="38"/>
      <c r="C24" s="23" t="s">
        <v>55</v>
      </c>
      <c r="D24" s="25">
        <v>300</v>
      </c>
      <c r="E24" s="25">
        <v>1</v>
      </c>
      <c r="F24" s="39">
        <v>1</v>
      </c>
      <c r="G24" s="25">
        <f t="shared" si="4"/>
        <v>300</v>
      </c>
      <c r="H24" s="17"/>
    </row>
    <row r="25" spans="1:9" s="1" customFormat="1" ht="14.25" customHeight="1">
      <c r="A25" s="38" t="s">
        <v>62</v>
      </c>
      <c r="B25" s="38"/>
      <c r="C25" s="23"/>
      <c r="D25" s="25">
        <v>400</v>
      </c>
      <c r="E25" s="25">
        <v>1</v>
      </c>
      <c r="F25" s="39">
        <v>1</v>
      </c>
      <c r="G25" s="25">
        <f t="shared" si="4"/>
        <v>400</v>
      </c>
      <c r="H25" s="17"/>
    </row>
    <row r="26" spans="1:9" s="1" customFormat="1" ht="13.5">
      <c r="A26" s="35" t="s">
        <v>63</v>
      </c>
      <c r="B26" s="36"/>
      <c r="C26" s="37"/>
      <c r="D26" s="14"/>
      <c r="E26" s="14"/>
      <c r="F26" s="14"/>
      <c r="G26" s="14"/>
      <c r="H26" s="41"/>
      <c r="I26" s="5"/>
    </row>
    <row r="27" spans="1:9" customFormat="1" ht="15" customHeight="1">
      <c r="A27" s="42" t="s">
        <v>99</v>
      </c>
      <c r="B27" s="43"/>
      <c r="C27" s="44">
        <v>43627</v>
      </c>
      <c r="D27" s="27">
        <v>200</v>
      </c>
      <c r="E27" s="27">
        <v>1</v>
      </c>
      <c r="F27" s="27">
        <v>4</v>
      </c>
      <c r="G27" s="27">
        <f t="shared" ref="G27:G28" si="5">D27*E27*F27</f>
        <v>800</v>
      </c>
      <c r="H27" s="45" t="s">
        <v>100</v>
      </c>
    </row>
    <row r="28" spans="1:9" customFormat="1" ht="15" customHeight="1">
      <c r="A28" s="42" t="s">
        <v>66</v>
      </c>
      <c r="B28" s="43"/>
      <c r="C28" s="44">
        <v>43627</v>
      </c>
      <c r="D28" s="27">
        <v>200</v>
      </c>
      <c r="E28" s="27">
        <v>1</v>
      </c>
      <c r="F28" s="27">
        <v>4</v>
      </c>
      <c r="G28" s="27">
        <f t="shared" si="5"/>
        <v>800</v>
      </c>
      <c r="H28" s="45" t="s">
        <v>100</v>
      </c>
    </row>
    <row r="29" spans="1:9" s="1" customFormat="1" ht="13.5">
      <c r="A29" s="35" t="s">
        <v>67</v>
      </c>
      <c r="B29" s="36"/>
      <c r="C29" s="35"/>
      <c r="D29" s="14"/>
      <c r="E29" s="14"/>
      <c r="F29" s="14"/>
      <c r="G29" s="14"/>
      <c r="H29" s="41"/>
      <c r="I29" s="5"/>
    </row>
    <row r="30" spans="1:9" s="2" customFormat="1" ht="26">
      <c r="A30" s="17" t="s">
        <v>68</v>
      </c>
      <c r="B30" s="17"/>
      <c r="C30" s="46"/>
      <c r="D30" s="22">
        <v>500</v>
      </c>
      <c r="E30" s="22">
        <v>1</v>
      </c>
      <c r="F30" s="25">
        <v>33</v>
      </c>
      <c r="G30" s="25">
        <f t="shared" ref="G30" si="6">+D30*E30*F30</f>
        <v>16500</v>
      </c>
      <c r="H30" s="23" t="s">
        <v>69</v>
      </c>
      <c r="I30" s="57"/>
    </row>
    <row r="31" spans="1:9" s="1" customFormat="1" ht="13.5">
      <c r="A31" s="47" t="s">
        <v>74</v>
      </c>
      <c r="B31" s="36"/>
      <c r="C31" s="37"/>
      <c r="D31" s="14"/>
      <c r="E31" s="14"/>
      <c r="F31" s="14"/>
      <c r="G31" s="14"/>
      <c r="H31" s="41"/>
      <c r="I31" s="5"/>
    </row>
    <row r="32" spans="1:9" s="3" customFormat="1" ht="13.5">
      <c r="A32" s="38" t="s">
        <v>75</v>
      </c>
      <c r="B32" s="48"/>
      <c r="C32" s="49"/>
      <c r="D32" s="39">
        <v>30000</v>
      </c>
      <c r="E32" s="39">
        <v>1</v>
      </c>
      <c r="F32" s="39">
        <v>1</v>
      </c>
      <c r="G32" s="50">
        <f>D32*E32*F32</f>
        <v>30000</v>
      </c>
      <c r="H32" s="23" t="s">
        <v>76</v>
      </c>
      <c r="I32" s="56"/>
    </row>
    <row r="33" spans="1:9" s="1" customFormat="1">
      <c r="A33" s="51" t="s">
        <v>101</v>
      </c>
      <c r="B33" s="52"/>
      <c r="C33" s="33" t="s">
        <v>102</v>
      </c>
      <c r="D33" s="24">
        <v>200</v>
      </c>
      <c r="E33" s="24">
        <v>1</v>
      </c>
      <c r="F33" s="24">
        <v>8</v>
      </c>
      <c r="G33" s="27">
        <f>D33*E33*F33</f>
        <v>1600</v>
      </c>
      <c r="H33" s="23"/>
    </row>
    <row r="34" spans="1:9" s="4" customFormat="1">
      <c r="A34" s="87" t="s">
        <v>79</v>
      </c>
      <c r="B34" s="88"/>
      <c r="C34" s="88"/>
      <c r="D34" s="88"/>
      <c r="E34" s="88"/>
      <c r="F34" s="89"/>
      <c r="G34" s="53">
        <f>SUM(G9:G33)</f>
        <v>131200</v>
      </c>
      <c r="H34" s="54"/>
      <c r="I34" s="5"/>
    </row>
    <row r="35" spans="1:9" s="4" customFormat="1">
      <c r="A35" s="87" t="s">
        <v>80</v>
      </c>
      <c r="B35" s="88"/>
      <c r="C35" s="88"/>
      <c r="D35" s="88"/>
      <c r="E35" s="88"/>
      <c r="F35" s="89"/>
      <c r="G35" s="53">
        <f>34:34*0.1</f>
        <v>13120</v>
      </c>
      <c r="H35" s="54"/>
      <c r="I35" s="5"/>
    </row>
    <row r="36" spans="1:9" ht="14.25" customHeight="1">
      <c r="A36" s="90" t="s">
        <v>81</v>
      </c>
      <c r="B36" s="91"/>
      <c r="C36" s="91"/>
      <c r="D36" s="91"/>
      <c r="E36" s="91"/>
      <c r="F36" s="92"/>
      <c r="G36" s="55">
        <f>SUM(G34:G35)</f>
        <v>144320</v>
      </c>
      <c r="H36" s="54"/>
    </row>
  </sheetData>
  <mergeCells count="13">
    <mergeCell ref="H10:H11"/>
    <mergeCell ref="A34:F34"/>
    <mergeCell ref="A35:F35"/>
    <mergeCell ref="A36:F36"/>
    <mergeCell ref="A9:A12"/>
    <mergeCell ref="A13:A15"/>
    <mergeCell ref="B10:B12"/>
    <mergeCell ref="B14:B15"/>
    <mergeCell ref="A1:C1"/>
    <mergeCell ref="B2:E2"/>
    <mergeCell ref="H5:K5"/>
    <mergeCell ref="A7:B7"/>
    <mergeCell ref="A8:C8"/>
  </mergeCells>
  <phoneticPr fontId="40" type="noConversion"/>
  <pageMargins left="0.59055118110236204" right="0.196850393700787" top="0.39370078740157499" bottom="0.511811023622047" header="0.31496062992126" footer="0.511811023622047"/>
  <pageSetup paperSize="9" scale="75" firstPageNumber="4294963191" orientation="landscape" useFirstPageNumber="1" r:id="rId1"/>
  <headerFooter alignWithMargins="0"/>
  <rowBreaks count="1" manualBreakCount="1">
    <brk id="25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4</vt:i4>
      </vt:variant>
    </vt:vector>
  </HeadingPairs>
  <TitlesOfParts>
    <vt:vector size="7" baseType="lpstr">
      <vt:lpstr>总览</vt:lpstr>
      <vt:lpstr>昂科拉GX实拍</vt:lpstr>
      <vt:lpstr>昂科拉实拍</vt:lpstr>
      <vt:lpstr>昂科拉GX实拍!Print_Area</vt:lpstr>
      <vt:lpstr>昂科拉实拍!Print_Area</vt:lpstr>
      <vt:lpstr>昂科拉GX实拍!Print_Titles</vt:lpstr>
      <vt:lpstr>昂科拉实拍!Print_Titles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Liu, Yenan</dc:creator>
  <cp:lastModifiedBy>86139</cp:lastModifiedBy>
  <cp:lastPrinted>2019-05-14T15:36:00Z</cp:lastPrinted>
  <dcterms:created xsi:type="dcterms:W3CDTF">1996-12-17T01:32:00Z</dcterms:created>
  <dcterms:modified xsi:type="dcterms:W3CDTF">2019-05-22T05:54:46Z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2052-11.1.0.8597</vt:lpwstr>
  </property>
</Properties>
</file>