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465" windowWidth="27885" windowHeight="17535"/>
  </bookViews>
  <sheets>
    <sheet name="报价单" sheetId="8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77" i="8" l="1"/>
  <c r="H78" i="8"/>
  <c r="H79" i="8"/>
  <c r="H80" i="8"/>
  <c r="H81" i="8"/>
  <c r="H82" i="8"/>
  <c r="H83" i="8"/>
  <c r="H84" i="8"/>
  <c r="H71" i="8"/>
  <c r="H72" i="8"/>
  <c r="H73" i="8"/>
  <c r="H74" i="8"/>
  <c r="H10" i="8"/>
  <c r="H11" i="8"/>
  <c r="H12" i="8"/>
  <c r="H13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31" i="8"/>
  <c r="H32" i="8"/>
  <c r="H33" i="8"/>
  <c r="H34" i="8"/>
  <c r="H35" i="8"/>
  <c r="H36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9" i="8"/>
  <c r="H60" i="8"/>
  <c r="H61" i="8"/>
  <c r="H62" i="8"/>
  <c r="H63" i="8"/>
  <c r="H64" i="8"/>
  <c r="D67" i="8"/>
  <c r="H67" i="8"/>
  <c r="H68" i="8"/>
  <c r="D87" i="8"/>
  <c r="H87" i="8"/>
  <c r="H88" i="8"/>
</calcChain>
</file>

<file path=xl/comments1.xml><?xml version="1.0" encoding="utf-8"?>
<comments xmlns="http://schemas.openxmlformats.org/spreadsheetml/2006/main">
  <authors>
    <author>作者</author>
  </authors>
  <commentList>
    <comment ref="D3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12 KOLs + 2 Internal</t>
        </r>
      </text>
    </comment>
  </commentList>
</comments>
</file>

<file path=xl/sharedStrings.xml><?xml version="1.0" encoding="utf-8"?>
<sst xmlns="http://schemas.openxmlformats.org/spreadsheetml/2006/main" count="345" uniqueCount="242">
  <si>
    <t>会议名称：</t>
    <phoneticPr fontId="3" type="noConversion"/>
  </si>
  <si>
    <t>序号</t>
    <phoneticPr fontId="3" type="noConversion"/>
  </si>
  <si>
    <t>项  目</t>
    <phoneticPr fontId="3" type="noConversion"/>
  </si>
  <si>
    <t>数量</t>
    <phoneticPr fontId="3" type="noConversion"/>
  </si>
  <si>
    <t>次</t>
    <phoneticPr fontId="3" type="noConversion"/>
  </si>
  <si>
    <t>单位</t>
    <phoneticPr fontId="3" type="noConversion"/>
  </si>
  <si>
    <t>单价（RMB）</t>
    <phoneticPr fontId="3" type="noConversion"/>
  </si>
  <si>
    <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>计</t>
    </r>
    <phoneticPr fontId="3" type="noConversion"/>
  </si>
  <si>
    <t>备       注</t>
    <phoneticPr fontId="3" type="noConversion"/>
  </si>
  <si>
    <t>交通</t>
    <phoneticPr fontId="3" type="noConversion"/>
  </si>
  <si>
    <t>序号</t>
    <phoneticPr fontId="3" type="noConversion"/>
  </si>
  <si>
    <t>天数</t>
    <phoneticPr fontId="3" type="noConversion"/>
  </si>
  <si>
    <t>单位</t>
    <phoneticPr fontId="3" type="noConversion"/>
  </si>
  <si>
    <t>单价（RMB）</t>
    <phoneticPr fontId="3" type="noConversion"/>
  </si>
  <si>
    <t>备       注</t>
    <phoneticPr fontId="3" type="noConversion"/>
  </si>
  <si>
    <t>间/晚</t>
    <phoneticPr fontId="3" type="noConversion"/>
  </si>
  <si>
    <t>人/天</t>
    <phoneticPr fontId="3" type="noConversion"/>
  </si>
  <si>
    <t>人数</t>
    <phoneticPr fontId="3" type="noConversion"/>
  </si>
  <si>
    <t>用餐</t>
    <phoneticPr fontId="3" type="noConversion"/>
  </si>
  <si>
    <t>E</t>
    <phoneticPr fontId="3" type="noConversion"/>
  </si>
  <si>
    <t>其他费用</t>
    <phoneticPr fontId="3" type="noConversion"/>
  </si>
  <si>
    <t>F</t>
    <phoneticPr fontId="3" type="noConversion"/>
  </si>
  <si>
    <t>服务费</t>
    <phoneticPr fontId="3" type="noConversion"/>
  </si>
  <si>
    <t>天数</t>
    <phoneticPr fontId="3" type="noConversion"/>
  </si>
  <si>
    <t>G</t>
    <phoneticPr fontId="3" type="noConversion"/>
  </si>
  <si>
    <t>现场服务人员费用</t>
    <phoneticPr fontId="3" type="noConversion"/>
  </si>
  <si>
    <t>全陪工作人员费用</t>
    <phoneticPr fontId="3" type="noConversion"/>
  </si>
  <si>
    <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  <phoneticPr fontId="3" type="noConversion"/>
  </si>
  <si>
    <t>机票</t>
  </si>
  <si>
    <t>C</t>
  </si>
  <si>
    <t>D</t>
  </si>
  <si>
    <t>次</t>
  </si>
  <si>
    <t>人数</t>
  </si>
  <si>
    <t>天数</t>
  </si>
  <si>
    <t>H</t>
  </si>
  <si>
    <t>会议时间：</t>
  </si>
  <si>
    <t>备注：</t>
  </si>
  <si>
    <t>服务费</t>
  </si>
  <si>
    <t>税金</t>
  </si>
  <si>
    <t>J</t>
  </si>
  <si>
    <t>人/次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</si>
  <si>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</t>
  </si>
  <si>
    <t>会议类型：</t>
  </si>
  <si>
    <t xml:space="preserve">             </t>
  </si>
  <si>
    <r>
      <t xml:space="preserve">             </t>
    </r>
    <r>
      <rPr>
        <b/>
        <u/>
        <sz val="10"/>
        <rFont val="黑体"/>
        <family val="3"/>
        <charset val="134"/>
      </rPr>
      <t xml:space="preserve">                      </t>
    </r>
  </si>
  <si>
    <t xml:space="preserve">            </t>
  </si>
  <si>
    <t>A</t>
  </si>
  <si>
    <t>B</t>
  </si>
  <si>
    <t>合计</t>
  </si>
  <si>
    <t>以上总计</t>
  </si>
  <si>
    <t>总计</t>
  </si>
  <si>
    <r>
      <t xml:space="preserve">             会议地点：</t>
    </r>
    <r>
      <rPr>
        <b/>
        <u/>
        <sz val="10"/>
        <rFont val="黑体"/>
        <family val="3"/>
        <charset val="134"/>
      </rPr>
      <t xml:space="preserve">                      </t>
    </r>
  </si>
  <si>
    <t xml:space="preserve">              参加人数：</t>
  </si>
  <si>
    <t>内  容</t>
  </si>
  <si>
    <r>
      <t>小</t>
    </r>
    <r>
      <rPr>
        <b/>
        <sz val="10"/>
        <rFont val="Times New Roman"/>
        <family val="1"/>
      </rPr>
      <t xml:space="preserve"> </t>
    </r>
    <r>
      <rPr>
        <b/>
        <sz val="10"/>
        <rFont val="黑体"/>
        <family val="3"/>
        <charset val="134"/>
      </rPr>
      <t>计</t>
    </r>
  </si>
  <si>
    <t>项      目</t>
  </si>
  <si>
    <t>报     价</t>
  </si>
  <si>
    <t>A-1</t>
  </si>
  <si>
    <t>B-4</t>
  </si>
  <si>
    <t>B-5</t>
  </si>
  <si>
    <t>C-1</t>
  </si>
  <si>
    <t>E-2</t>
  </si>
  <si>
    <t>F-1</t>
  </si>
  <si>
    <t>J-1</t>
  </si>
  <si>
    <t>供应商名称：</t>
  </si>
  <si>
    <t>联系人/电话：</t>
  </si>
  <si>
    <t>酒店：</t>
    <phoneticPr fontId="3" type="noConversion"/>
  </si>
  <si>
    <t>报价有效期：</t>
    <phoneticPr fontId="21" type="noConversion"/>
  </si>
  <si>
    <t>数量</t>
  </si>
  <si>
    <t>项</t>
    <phoneticPr fontId="3" type="noConversion"/>
  </si>
  <si>
    <t>项</t>
    <phoneticPr fontId="3" type="noConversion"/>
  </si>
  <si>
    <t>次</t>
    <phoneticPr fontId="3" type="noConversion"/>
  </si>
  <si>
    <t>国际会议</t>
  </si>
  <si>
    <t>欧洲</t>
    <phoneticPr fontId="21" type="noConversion"/>
  </si>
  <si>
    <t>工作人员费用</t>
    <phoneticPr fontId="21" type="noConversion"/>
  </si>
  <si>
    <t>E-3</t>
  </si>
  <si>
    <t>E-4</t>
  </si>
  <si>
    <t>人/次</t>
    <phoneticPr fontId="3" type="noConversion"/>
  </si>
  <si>
    <t>非会员早鸟注册费1200欧元</t>
    <rPh sb="0" eb="1">
      <t>fei'hui'yuan</t>
    </rPh>
    <rPh sb="3" eb="4">
      <t>zao'nao</t>
    </rPh>
    <rPh sb="5" eb="6">
      <t>zhu'ce</t>
    </rPh>
    <rPh sb="7" eb="8">
      <t>fei</t>
    </rPh>
    <rPh sb="12" eb="13">
      <t>ou'yuan</t>
    </rPh>
    <phoneticPr fontId="21" type="noConversion"/>
  </si>
  <si>
    <t>法国签证</t>
    <rPh sb="0" eb="1">
      <t>fa'guo</t>
    </rPh>
    <phoneticPr fontId="21" type="noConversion"/>
  </si>
  <si>
    <t>出团物料预估</t>
    <rPh sb="2" eb="3">
      <t>wu'liao</t>
    </rPh>
    <phoneticPr fontId="21" type="noConversion"/>
  </si>
  <si>
    <t>9/11-16巴黎接机+全天包车</t>
    <rPh sb="7" eb="8">
      <t>ba'li</t>
    </rPh>
    <rPh sb="12" eb="13">
      <t>quan'tian</t>
    </rPh>
    <rPh sb="14" eb="15">
      <t>bao'che</t>
    </rPh>
    <phoneticPr fontId="21" type="noConversion"/>
  </si>
  <si>
    <t>C-3</t>
  </si>
  <si>
    <t>司机每天工作10小时，超过按650元/小时计算</t>
    <phoneticPr fontId="21" type="noConversion"/>
  </si>
  <si>
    <t>2018/9/11-9/16</t>
    <phoneticPr fontId="3" type="noConversion"/>
  </si>
  <si>
    <t>大床房（_9_月_11-16_日_5_晚）</t>
    <phoneticPr fontId="21" type="noConversion"/>
  </si>
  <si>
    <t>每人每餐</t>
    <phoneticPr fontId="21" type="noConversion"/>
  </si>
  <si>
    <t>地接人员</t>
    <rPh sb="0" eb="4">
      <t>fan'yi</t>
    </rPh>
    <phoneticPr fontId="21" type="noConversion"/>
  </si>
  <si>
    <t>地接超时费</t>
    <rPh sb="0" eb="1">
      <t>fan'yi</t>
    </rPh>
    <phoneticPr fontId="21" type="noConversion"/>
  </si>
  <si>
    <t>司机地接餐补</t>
    <rPh sb="0" eb="1">
      <t>si'ji</t>
    </rPh>
    <rPh sb="2" eb="3">
      <t>fan'yi</t>
    </rPh>
    <phoneticPr fontId="21" type="noConversion"/>
  </si>
  <si>
    <t>康辉集团北京国际会议展览有限公司</t>
    <phoneticPr fontId="21" type="noConversion"/>
  </si>
  <si>
    <t>郭海燕13810995220</t>
    <phoneticPr fontId="21" type="noConversion"/>
  </si>
  <si>
    <t>巴黎拉斐尔酒店Hotel Raphael Paris 5*</t>
    <phoneticPr fontId="21" type="noConversion"/>
  </si>
  <si>
    <t>含税含单早 6天5晚</t>
    <phoneticPr fontId="3" type="noConversion"/>
  </si>
  <si>
    <t>每天工作10小时，超时按  500 元/小时计</t>
    <phoneticPr fontId="21" type="noConversion"/>
  </si>
  <si>
    <t>19座空调中巴</t>
    <phoneticPr fontId="21" type="noConversion"/>
  </si>
  <si>
    <t>2018年EADV大会</t>
    <phoneticPr fontId="21" type="noConversion"/>
  </si>
  <si>
    <t>工作时间10小时，超时另计，20:30之后算超时</t>
    <rPh sb="0" eb="1">
      <t>han'che'f</t>
    </rPh>
    <rPh sb="4" eb="5">
      <t>jin'cheng'fei</t>
    </rPh>
    <rPh sb="7" eb="8">
      <t>ji</t>
    </rPh>
    <rPh sb="8" eb="9">
      <t>ting'che'f</t>
    </rPh>
    <phoneticPr fontId="3" type="noConversion"/>
  </si>
  <si>
    <t>2018.5.28</t>
    <phoneticPr fontId="21" type="noConversion"/>
  </si>
  <si>
    <t>会议需求表及结算表格</t>
    <phoneticPr fontId="21" type="noConversion"/>
  </si>
  <si>
    <r>
      <rPr>
        <b/>
        <sz val="10"/>
        <color rgb="FFFF0000"/>
        <rFont val="宋体"/>
        <family val="3"/>
        <charset val="134"/>
      </rPr>
      <t>汇率：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欧元= 8.06元，结算以按当时汇率为准</t>
    </r>
    <phoneticPr fontId="21" type="noConversion"/>
  </si>
  <si>
    <t>大床房（_9_月_11-16_日_5_晚）</t>
    <phoneticPr fontId="21" type="noConversion"/>
  </si>
  <si>
    <t>间/晚</t>
    <phoneticPr fontId="3" type="noConversion"/>
  </si>
  <si>
    <t>北京集结酒店 东海康得思</t>
    <phoneticPr fontId="3" type="noConversion"/>
  </si>
  <si>
    <t>大床房（_9_月_11-12_日_1_晚）</t>
    <phoneticPr fontId="21" type="noConversion"/>
  </si>
  <si>
    <t>间/晚</t>
    <phoneticPr fontId="3" type="noConversion"/>
  </si>
  <si>
    <t>A-2</t>
  </si>
  <si>
    <t>A-3</t>
  </si>
  <si>
    <t xml:space="preserve">9月10日 东海康得思 </t>
    <phoneticPr fontId="3" type="noConversion"/>
  </si>
  <si>
    <t>晚餐</t>
    <phoneticPr fontId="3" type="noConversion"/>
  </si>
  <si>
    <t>B-2</t>
  </si>
  <si>
    <t>共7欧</t>
    <phoneticPr fontId="3" type="noConversion"/>
  </si>
  <si>
    <t>B-3</t>
  </si>
  <si>
    <t>午餐</t>
    <phoneticPr fontId="3" type="noConversion"/>
  </si>
  <si>
    <t>B-6</t>
  </si>
  <si>
    <t>共281.5欧</t>
    <phoneticPr fontId="3" type="noConversion"/>
  </si>
  <si>
    <t>B-7</t>
  </si>
  <si>
    <t>B-8</t>
  </si>
  <si>
    <t>9月14日 境外</t>
    <phoneticPr fontId="3" type="noConversion"/>
  </si>
  <si>
    <t>B-9</t>
  </si>
  <si>
    <t>共375欧</t>
    <phoneticPr fontId="3" type="noConversion"/>
  </si>
  <si>
    <t>B-10</t>
  </si>
  <si>
    <t>9月15日 境外</t>
    <phoneticPr fontId="3" type="noConversion"/>
  </si>
  <si>
    <t>B-11</t>
  </si>
  <si>
    <t>9月13日120欧+9月14日140欧+9月15日340欧+9月16日360欧</t>
    <phoneticPr fontId="3" type="noConversion"/>
  </si>
  <si>
    <t xml:space="preserve">餐补 </t>
    <phoneticPr fontId="3" type="noConversion"/>
  </si>
  <si>
    <t>B-12</t>
  </si>
  <si>
    <t>共300欧</t>
    <phoneticPr fontId="3" type="noConversion"/>
  </si>
  <si>
    <t>B-1</t>
    <phoneticPr fontId="21" type="noConversion"/>
  </si>
  <si>
    <t>人/次</t>
    <phoneticPr fontId="3" type="noConversion"/>
  </si>
  <si>
    <t>9月15日 Hotel Raphael 消费</t>
    <phoneticPr fontId="3" type="noConversion"/>
  </si>
  <si>
    <t>李珊山</t>
    <phoneticPr fontId="21" type="noConversion"/>
  </si>
  <si>
    <t>9月11日 境外</t>
    <phoneticPr fontId="3" type="noConversion"/>
  </si>
  <si>
    <t>共225欧</t>
    <phoneticPr fontId="3" type="noConversion"/>
  </si>
  <si>
    <t>9月12日 境外</t>
    <phoneticPr fontId="3" type="noConversion"/>
  </si>
  <si>
    <t>共352.4欧</t>
    <phoneticPr fontId="3" type="noConversion"/>
  </si>
  <si>
    <t>晚餐</t>
    <phoneticPr fontId="3" type="noConversion"/>
  </si>
  <si>
    <t>共382.7欧</t>
    <phoneticPr fontId="3" type="noConversion"/>
  </si>
  <si>
    <t>9月13日 境外</t>
    <phoneticPr fontId="3" type="noConversion"/>
  </si>
  <si>
    <t>晚餐 塞纳游轮</t>
    <phoneticPr fontId="3" type="noConversion"/>
  </si>
  <si>
    <t>午餐</t>
    <phoneticPr fontId="3" type="noConversion"/>
  </si>
  <si>
    <t>共184欧</t>
    <phoneticPr fontId="3" type="noConversion"/>
  </si>
  <si>
    <t>共240.9欧</t>
    <phoneticPr fontId="3" type="noConversion"/>
  </si>
  <si>
    <t>共960欧</t>
    <phoneticPr fontId="3" type="noConversion"/>
  </si>
  <si>
    <t>150欧/人</t>
    <phoneticPr fontId="3" type="noConversion"/>
  </si>
  <si>
    <t>辆/天</t>
    <phoneticPr fontId="3" type="noConversion"/>
  </si>
  <si>
    <t>C-2</t>
  </si>
  <si>
    <t>C-4</t>
  </si>
  <si>
    <t>C-5</t>
  </si>
  <si>
    <t>辆/次</t>
    <phoneticPr fontId="3" type="noConversion"/>
  </si>
  <si>
    <t>9月12日/15日 小车</t>
    <phoneticPr fontId="21" type="noConversion"/>
  </si>
  <si>
    <t>接送机 章伟、徐楠</t>
    <phoneticPr fontId="21" type="noConversion"/>
  </si>
  <si>
    <t>9月16日 19座巴士</t>
    <phoneticPr fontId="21" type="noConversion"/>
  </si>
  <si>
    <t>行李拖车</t>
    <phoneticPr fontId="3" type="noConversion"/>
  </si>
  <si>
    <t>辆/次</t>
    <phoneticPr fontId="3" type="noConversion"/>
  </si>
  <si>
    <t>9月12日 小车</t>
    <phoneticPr fontId="3" type="noConversion"/>
  </si>
  <si>
    <t>辆/小时</t>
    <phoneticPr fontId="3" type="noConversion"/>
  </si>
  <si>
    <t>9月13日7小时，9月14日2小时，9月15日4小时</t>
    <phoneticPr fontId="21" type="noConversion"/>
  </si>
  <si>
    <t>大会注册费</t>
    <phoneticPr fontId="3" type="noConversion"/>
  </si>
  <si>
    <t>人</t>
    <phoneticPr fontId="3" type="noConversion"/>
  </si>
  <si>
    <t>1200欧/人</t>
    <phoneticPr fontId="21" type="noConversion"/>
  </si>
  <si>
    <t>替换注册</t>
    <phoneticPr fontId="21" type="noConversion"/>
  </si>
  <si>
    <t>30欧/人</t>
    <phoneticPr fontId="21" type="noConversion"/>
  </si>
  <si>
    <t>1800欧/人</t>
    <phoneticPr fontId="21" type="noConversion"/>
  </si>
  <si>
    <t>保险费</t>
    <phoneticPr fontId="3" type="noConversion"/>
  </si>
  <si>
    <t xml:space="preserve">险种：意外险      保险额度：30万   </t>
    <phoneticPr fontId="21" type="noConversion"/>
  </si>
  <si>
    <t>人</t>
    <phoneticPr fontId="3" type="noConversion"/>
  </si>
  <si>
    <t>网络费</t>
    <phoneticPr fontId="21" type="noConversion"/>
  </si>
  <si>
    <t>按每人1台使用7天预估</t>
    <phoneticPr fontId="21" type="noConversion"/>
  </si>
  <si>
    <t>台</t>
    <phoneticPr fontId="21" type="noConversion"/>
  </si>
  <si>
    <t>wifi 赔偿</t>
    <phoneticPr fontId="21" type="noConversion"/>
  </si>
  <si>
    <t>电话卡</t>
    <phoneticPr fontId="21" type="noConversion"/>
  </si>
  <si>
    <t>张</t>
    <phoneticPr fontId="21" type="noConversion"/>
  </si>
  <si>
    <t>旅行套装</t>
    <phoneticPr fontId="21" type="noConversion"/>
  </si>
  <si>
    <t>套</t>
    <phoneticPr fontId="21" type="noConversion"/>
  </si>
  <si>
    <t>门票</t>
    <phoneticPr fontId="21" type="noConversion"/>
  </si>
  <si>
    <t>卢浮宫 16人</t>
    <phoneticPr fontId="21" type="noConversion"/>
  </si>
  <si>
    <t>团/次</t>
    <phoneticPr fontId="3" type="noConversion"/>
  </si>
  <si>
    <t>花宫娜香水 14人</t>
    <phoneticPr fontId="21" type="noConversion"/>
  </si>
  <si>
    <t>团/次</t>
    <phoneticPr fontId="3" type="noConversion"/>
  </si>
  <si>
    <t>歌剧院 16人</t>
    <phoneticPr fontId="21" type="noConversion"/>
  </si>
  <si>
    <t>莫奈花园 14人</t>
    <phoneticPr fontId="21" type="noConversion"/>
  </si>
  <si>
    <t>境外超市、咖啡、水果、打火机、打车</t>
    <phoneticPr fontId="21" type="noConversion"/>
  </si>
  <si>
    <t>共436.69欧</t>
    <phoneticPr fontId="21" type="noConversion"/>
  </si>
  <si>
    <t>paul 五年多次</t>
    <phoneticPr fontId="21" type="noConversion"/>
  </si>
  <si>
    <t>个人旅游</t>
    <phoneticPr fontId="21" type="noConversion"/>
  </si>
  <si>
    <t>人/次</t>
    <phoneticPr fontId="3" type="noConversion"/>
  </si>
  <si>
    <t>卢浮宫 预定讲解</t>
    <phoneticPr fontId="21" type="noConversion"/>
  </si>
  <si>
    <t>歌剧院 预定讲解</t>
    <phoneticPr fontId="21" type="noConversion"/>
  </si>
  <si>
    <t>9月11日-16日 劳务费</t>
    <phoneticPr fontId="21" type="noConversion"/>
  </si>
  <si>
    <t>人/天</t>
    <phoneticPr fontId="3" type="noConversion"/>
  </si>
  <si>
    <t>司导餐补+司导小费</t>
    <rPh sb="0" eb="1">
      <t>si'ji</t>
    </rPh>
    <rPh sb="2" eb="3">
      <t>fan'yi</t>
    </rPh>
    <phoneticPr fontId="21" type="noConversion"/>
  </si>
  <si>
    <t>18人</t>
    <phoneticPr fontId="3" type="noConversion"/>
  </si>
  <si>
    <t>人/时</t>
    <phoneticPr fontId="3" type="noConversion"/>
  </si>
  <si>
    <t>E-1</t>
    <phoneticPr fontId="3" type="noConversion"/>
  </si>
  <si>
    <t>G-1</t>
    <phoneticPr fontId="21" type="noConversion"/>
  </si>
  <si>
    <t>机票</t>
    <phoneticPr fontId="21" type="noConversion"/>
  </si>
  <si>
    <t>程</t>
    <phoneticPr fontId="3" type="noConversion"/>
  </si>
  <si>
    <t>G-2</t>
  </si>
  <si>
    <t>住宿</t>
    <phoneticPr fontId="3" type="noConversion"/>
  </si>
  <si>
    <t>G-3</t>
  </si>
  <si>
    <t>劳务</t>
    <phoneticPr fontId="3" type="noConversion"/>
  </si>
  <si>
    <t>人/天</t>
    <phoneticPr fontId="3" type="noConversion"/>
  </si>
  <si>
    <t>H-1</t>
    <phoneticPr fontId="21" type="noConversion"/>
  </si>
  <si>
    <t>经济舱（国际）北京出发</t>
    <phoneticPr fontId="21" type="noConversion"/>
  </si>
  <si>
    <t xml:space="preserve">CA993   TU11SEP  PEKCDG  1335 1840                CA934   SU16SEP  CDGPEK  2020 1225+1         </t>
    <phoneticPr fontId="21" type="noConversion"/>
  </si>
  <si>
    <t>H-2</t>
  </si>
  <si>
    <t>H-3</t>
  </si>
  <si>
    <t>退改</t>
    <phoneticPr fontId="21" type="noConversion"/>
  </si>
  <si>
    <t>H-4</t>
  </si>
  <si>
    <t>经济舱（国内）各地-北京</t>
    <phoneticPr fontId="21" type="noConversion"/>
  </si>
  <si>
    <t xml:space="preserve">7人 </t>
    <phoneticPr fontId="21" type="noConversion"/>
  </si>
  <si>
    <t>H-5</t>
  </si>
  <si>
    <t>备用金</t>
    <phoneticPr fontId="3" type="noConversion"/>
  </si>
  <si>
    <t>马琳包车 自付费</t>
    <phoneticPr fontId="3" type="noConversion"/>
  </si>
  <si>
    <t>巴黎 Champs Elysees Plaza  杨/夏  飞顿付费</t>
    <phoneticPr fontId="3" type="noConversion"/>
  </si>
  <si>
    <t>现场注册 杨蓉娅  飞顿支付</t>
    <phoneticPr fontId="21" type="noConversion"/>
  </si>
  <si>
    <t>D-1</t>
    <phoneticPr fontId="21" type="noConversion"/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</si>
  <si>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</si>
  <si>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</si>
  <si>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</si>
  <si>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</si>
  <si>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</si>
  <si>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</si>
  <si>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</si>
  <si>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</si>
  <si>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</si>
  <si>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D-11</t>
  </si>
  <si>
    <t>D-12</t>
  </si>
  <si>
    <t>D-13</t>
  </si>
  <si>
    <t>D-14</t>
  </si>
  <si>
    <t>D-15</t>
  </si>
  <si>
    <t>D-16</t>
  </si>
  <si>
    <t>D-17</t>
  </si>
  <si>
    <t>其他费用</t>
    <phoneticPr fontId="21" type="noConversion"/>
  </si>
  <si>
    <t>9月12日4小时+9月13日7小时+9月14日4.5小时+9月15日4小时</t>
    <phoneticPr fontId="3" type="noConversion"/>
  </si>
  <si>
    <t>H-6</t>
  </si>
  <si>
    <t>H-7</t>
  </si>
  <si>
    <t>经济舱（国际）北京出发  马琳</t>
    <phoneticPr fontId="21" type="noConversion"/>
  </si>
  <si>
    <t>经济舱（国际）北京出发  赵华</t>
    <phoneticPr fontId="21" type="noConversion"/>
  </si>
  <si>
    <t>经济舱（国际）上海出发  徐楠</t>
    <phoneticPr fontId="21" type="noConversion"/>
  </si>
  <si>
    <t>MU569   11SEP  PVGCDG  1250 1915 MU570    16SEP  CDGPVG  2120 1440+1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</si>
</sst>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#,##0.00_ "/>
    <numFmt numFmtId="177" formatCode="0.00_ "/>
    <numFmt numFmtId="178" formatCode="[$-F800]dddd\,\ mmmm\ dd\,\ yyyy"/>
  </numFmts>
  <fonts count="34">
    <font>
      <sz val="11"/>
      <color theme="1"/>
      <name val="DengXian"/>
      <charset val="134"/>
      <scheme val="minor"/>
    </font>
    <font>
      <sz val="11"/>
      <color theme="1"/>
      <name val="DengXian"/>
      <family val="2"/>
      <charset val="134"/>
      <scheme val="minor"/>
    </font>
    <font>
      <sz val="11"/>
      <color theme="1"/>
      <name val="DengXian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b/>
      <sz val="14"/>
      <name val="Arial"/>
      <family val="2"/>
    </font>
    <font>
      <sz val="10"/>
      <name val="Arial"/>
      <family val="2"/>
    </font>
    <font>
      <b/>
      <sz val="10"/>
      <color indexed="10"/>
      <name val="黑体"/>
      <family val="3"/>
      <charset val="134"/>
    </font>
    <font>
      <b/>
      <sz val="10"/>
      <name val="黑体"/>
      <family val="3"/>
      <charset val="134"/>
    </font>
    <font>
      <b/>
      <sz val="10"/>
      <color indexed="9"/>
      <name val="黑体"/>
      <family val="3"/>
      <charset val="134"/>
    </font>
    <font>
      <b/>
      <sz val="10"/>
      <color indexed="9"/>
      <name val="Times New Roman"/>
      <family val="1"/>
    </font>
    <font>
      <sz val="9"/>
      <name val="Arial"/>
      <family val="2"/>
    </font>
    <font>
      <b/>
      <sz val="9"/>
      <name val="宋体"/>
      <family val="3"/>
      <charset val="134"/>
    </font>
    <font>
      <b/>
      <sz val="9"/>
      <name val="Arial"/>
      <family val="2"/>
    </font>
    <font>
      <b/>
      <sz val="10"/>
      <name val="Arial"/>
      <family val="2"/>
    </font>
    <font>
      <sz val="9"/>
      <color indexed="8"/>
      <name val="宋体"/>
      <family val="3"/>
      <charset val="134"/>
    </font>
    <font>
      <sz val="9"/>
      <color indexed="8"/>
      <name val="Arial"/>
      <family val="2"/>
    </font>
    <font>
      <b/>
      <sz val="10"/>
      <name val="宋体"/>
      <family val="3"/>
      <charset val="134"/>
    </font>
    <font>
      <b/>
      <u/>
      <sz val="10"/>
      <name val="黑体"/>
      <family val="3"/>
      <charset val="134"/>
    </font>
    <font>
      <b/>
      <u/>
      <sz val="10"/>
      <color indexed="10"/>
      <name val="黑体"/>
      <family val="3"/>
      <charset val="134"/>
    </font>
    <font>
      <sz val="9"/>
      <name val="DengXian"/>
      <family val="3"/>
      <charset val="134"/>
      <scheme val="minor"/>
    </font>
    <font>
      <b/>
      <u/>
      <sz val="9"/>
      <color indexed="10"/>
      <name val="黑体"/>
      <family val="3"/>
      <charset val="134"/>
    </font>
    <font>
      <b/>
      <sz val="11"/>
      <name val="Arial"/>
      <family val="2"/>
    </font>
    <font>
      <sz val="11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黑体"/>
      <family val="3"/>
      <charset val="134"/>
    </font>
    <font>
      <b/>
      <sz val="14"/>
      <name val="黑体"/>
      <family val="3"/>
      <charset val="134"/>
    </font>
    <font>
      <b/>
      <sz val="10"/>
      <name val="Times New Roman"/>
      <family val="1"/>
    </font>
    <font>
      <b/>
      <sz val="10"/>
      <color theme="0"/>
      <name val="黑体"/>
      <family val="3"/>
      <charset val="134"/>
    </font>
    <font>
      <sz val="11"/>
      <color theme="1"/>
      <name val="DengXian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10"/>
      <color rgb="FFFF0000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178" fontId="1" fillId="0" borderId="0">
      <alignment vertical="center"/>
    </xf>
  </cellStyleXfs>
  <cellXfs count="75">
    <xf numFmtId="0" fontId="0" fillId="0" borderId="0" xfId="0">
      <alignment vertical="center"/>
    </xf>
    <xf numFmtId="0" fontId="9" fillId="0" borderId="0" xfId="2" applyFont="1" applyBorder="1" applyAlignment="1">
      <alignment vertical="center"/>
    </xf>
    <xf numFmtId="0" fontId="9" fillId="0" borderId="0" xfId="2" applyFont="1" applyBorder="1" applyAlignment="1">
      <alignment horizontal="left" vertical="center"/>
    </xf>
    <xf numFmtId="0" fontId="22" fillId="5" borderId="1" xfId="2" applyFont="1" applyFill="1" applyBorder="1" applyAlignment="1">
      <alignment vertical="center" wrapText="1"/>
    </xf>
    <xf numFmtId="0" fontId="20" fillId="5" borderId="2" xfId="2" applyFont="1" applyFill="1" applyBorder="1" applyAlignment="1">
      <alignment horizontal="left" vertical="center"/>
    </xf>
    <xf numFmtId="14" fontId="8" fillId="5" borderId="2" xfId="2" applyNumberFormat="1" applyFont="1" applyFill="1" applyBorder="1" applyAlignment="1">
      <alignment horizontal="left" vertical="center"/>
    </xf>
    <xf numFmtId="0" fontId="14" fillId="6" borderId="0" xfId="2" applyFont="1" applyFill="1" applyBorder="1" applyAlignment="1">
      <alignment horizontal="left" vertical="center"/>
    </xf>
    <xf numFmtId="0" fontId="9" fillId="0" borderId="0" xfId="2" applyFont="1" applyBorder="1" applyAlignment="1">
      <alignment horizontal="center" vertical="center"/>
    </xf>
    <xf numFmtId="0" fontId="30" fillId="4" borderId="0" xfId="0" applyFont="1" applyFill="1">
      <alignment vertical="center"/>
    </xf>
    <xf numFmtId="0" fontId="0" fillId="4" borderId="0" xfId="0" applyFill="1">
      <alignment vertical="center"/>
    </xf>
    <xf numFmtId="0" fontId="0" fillId="4" borderId="0" xfId="0" applyFill="1" applyBorder="1">
      <alignment vertical="center"/>
    </xf>
    <xf numFmtId="0" fontId="26" fillId="0" borderId="0" xfId="2" applyFont="1" applyFill="1" applyBorder="1" applyAlignment="1">
      <alignment horizontal="left" vertical="center"/>
    </xf>
    <xf numFmtId="0" fontId="9" fillId="8" borderId="0" xfId="2" applyFont="1" applyFill="1" applyBorder="1" applyAlignment="1">
      <alignment horizontal="center" vertical="center"/>
    </xf>
    <xf numFmtId="0" fontId="14" fillId="0" borderId="0" xfId="2" applyFont="1" applyBorder="1" applyAlignment="1">
      <alignment horizontal="center" vertical="center"/>
    </xf>
    <xf numFmtId="0" fontId="3" fillId="0" borderId="0" xfId="2" applyFont="1" applyBorder="1">
      <alignment vertical="center"/>
    </xf>
    <xf numFmtId="0" fontId="16" fillId="5" borderId="0" xfId="2" applyFont="1" applyFill="1" applyBorder="1" applyAlignment="1">
      <alignment horizontal="left" vertical="center"/>
    </xf>
    <xf numFmtId="0" fontId="17" fillId="5" borderId="0" xfId="2" applyFont="1" applyFill="1" applyBorder="1" applyAlignment="1">
      <alignment horizontal="center" vertical="center"/>
    </xf>
    <xf numFmtId="0" fontId="16" fillId="0" borderId="0" xfId="2" applyFont="1" applyBorder="1" applyAlignment="1">
      <alignment horizontal="center" vertical="center"/>
    </xf>
    <xf numFmtId="40" fontId="17" fillId="3" borderId="0" xfId="2" applyNumberFormat="1" applyFont="1" applyFill="1" applyBorder="1" applyAlignment="1">
      <alignment horizontal="right" vertical="center"/>
    </xf>
    <xf numFmtId="4" fontId="12" fillId="0" borderId="0" xfId="2" applyNumberFormat="1" applyFont="1" applyFill="1" applyBorder="1">
      <alignment vertical="center"/>
    </xf>
    <xf numFmtId="0" fontId="16" fillId="0" borderId="0" xfId="2" applyFont="1" applyBorder="1" applyAlignment="1">
      <alignment vertical="center" wrapText="1"/>
    </xf>
    <xf numFmtId="0" fontId="16" fillId="5" borderId="0" xfId="2" applyFont="1" applyFill="1" applyBorder="1" applyAlignment="1">
      <alignment horizontal="left" vertical="center" wrapText="1"/>
    </xf>
    <xf numFmtId="4" fontId="14" fillId="0" borderId="0" xfId="2" applyNumberFormat="1" applyFont="1" applyFill="1" applyBorder="1">
      <alignment vertical="center"/>
    </xf>
    <xf numFmtId="0" fontId="10" fillId="2" borderId="0" xfId="2" applyFont="1" applyFill="1" applyBorder="1" applyAlignment="1">
      <alignment horizontal="center" vertical="center"/>
    </xf>
    <xf numFmtId="0" fontId="29" fillId="2" borderId="0" xfId="2" applyFont="1" applyFill="1" applyBorder="1" applyAlignment="1">
      <alignment horizontal="center" vertical="center"/>
    </xf>
    <xf numFmtId="0" fontId="3" fillId="5" borderId="0" xfId="2" applyFont="1" applyFill="1" applyBorder="1" applyAlignment="1">
      <alignment horizontal="left" vertical="center"/>
    </xf>
    <xf numFmtId="0" fontId="3" fillId="4" borderId="0" xfId="2" applyFont="1" applyFill="1" applyBorder="1" applyAlignment="1">
      <alignment horizontal="center" vertical="center"/>
    </xf>
    <xf numFmtId="0" fontId="12" fillId="0" borderId="0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4" fontId="14" fillId="0" borderId="0" xfId="2" applyNumberFormat="1" applyFont="1" applyBorder="1">
      <alignment vertical="center"/>
    </xf>
    <xf numFmtId="4" fontId="12" fillId="4" borderId="0" xfId="2" applyNumberFormat="1" applyFont="1" applyFill="1" applyBorder="1">
      <alignment vertical="center"/>
    </xf>
    <xf numFmtId="0" fontId="3" fillId="0" borderId="0" xfId="2" applyFont="1" applyBorder="1" applyAlignment="1">
      <alignment horizontal="center" vertical="center"/>
    </xf>
    <xf numFmtId="0" fontId="29" fillId="2" borderId="0" xfId="2" applyFont="1" applyFill="1" applyBorder="1" applyAlignment="1">
      <alignment horizontal="center" vertical="center"/>
    </xf>
    <xf numFmtId="4" fontId="14" fillId="6" borderId="0" xfId="2" applyNumberFormat="1" applyFont="1" applyFill="1" applyBorder="1">
      <alignment vertical="center"/>
    </xf>
    <xf numFmtId="0" fontId="3" fillId="6" borderId="0" xfId="2" applyFont="1" applyFill="1" applyBorder="1">
      <alignment vertical="center"/>
    </xf>
    <xf numFmtId="0" fontId="23" fillId="7" borderId="0" xfId="2" applyFont="1" applyFill="1" applyBorder="1" applyAlignment="1">
      <alignment vertical="center"/>
    </xf>
    <xf numFmtId="176" fontId="24" fillId="7" borderId="0" xfId="2" applyNumberFormat="1" applyFont="1" applyFill="1" applyBorder="1">
      <alignment vertical="center"/>
    </xf>
    <xf numFmtId="0" fontId="16" fillId="0" borderId="0" xfId="2" applyFont="1" applyFill="1" applyBorder="1" applyAlignment="1">
      <alignment vertical="center" wrapText="1"/>
    </xf>
    <xf numFmtId="9" fontId="12" fillId="3" borderId="0" xfId="2" applyNumberFormat="1" applyFont="1" applyFill="1" applyBorder="1">
      <alignment vertical="center"/>
    </xf>
    <xf numFmtId="0" fontId="3" fillId="0" borderId="0" xfId="2" applyFont="1" applyBorder="1" applyAlignment="1">
      <alignment horizontal="center" vertical="center"/>
    </xf>
    <xf numFmtId="0" fontId="16" fillId="5" borderId="0" xfId="2" applyFont="1" applyFill="1" applyBorder="1" applyAlignment="1">
      <alignment vertical="center" wrapText="1"/>
    </xf>
    <xf numFmtId="0" fontId="3" fillId="5" borderId="0" xfId="2" applyFont="1" applyFill="1" applyBorder="1" applyAlignment="1">
      <alignment vertical="center"/>
    </xf>
    <xf numFmtId="0" fontId="12" fillId="0" borderId="0" xfId="2" applyFont="1" applyBorder="1" applyAlignment="1">
      <alignment horizontal="center" vertical="center"/>
    </xf>
    <xf numFmtId="0" fontId="25" fillId="0" borderId="0" xfId="0" applyFont="1" applyBorder="1" applyAlignment="1">
      <alignment vertical="center" wrapText="1"/>
    </xf>
    <xf numFmtId="176" fontId="23" fillId="7" borderId="0" xfId="2" applyNumberFormat="1" applyFont="1" applyFill="1" applyBorder="1" applyAlignment="1">
      <alignment horizontal="right" vertical="center"/>
    </xf>
    <xf numFmtId="0" fontId="12" fillId="4" borderId="0" xfId="2" applyFont="1" applyFill="1" applyBorder="1" applyAlignment="1">
      <alignment horizontal="center" vertical="center"/>
    </xf>
    <xf numFmtId="0" fontId="3" fillId="5" borderId="0" xfId="2" applyFont="1" applyFill="1" applyBorder="1" applyAlignment="1">
      <alignment horizontal="left" vertical="center" wrapText="1"/>
    </xf>
    <xf numFmtId="0" fontId="3" fillId="5" borderId="0" xfId="2" applyFont="1" applyFill="1" applyBorder="1" applyAlignment="1">
      <alignment horizontal="left" vertical="center"/>
    </xf>
    <xf numFmtId="0" fontId="13" fillId="0" borderId="0" xfId="2" applyFont="1" applyBorder="1" applyAlignment="1">
      <alignment horizontal="left" vertical="center" wrapText="1"/>
    </xf>
    <xf numFmtId="0" fontId="3" fillId="5" borderId="0" xfId="2" applyFont="1" applyFill="1" applyBorder="1" applyAlignment="1">
      <alignment horizontal="left" vertical="center"/>
    </xf>
    <xf numFmtId="58" fontId="3" fillId="5" borderId="0" xfId="2" applyNumberFormat="1" applyFont="1" applyFill="1" applyBorder="1" applyAlignment="1">
      <alignment horizontal="left" vertical="center"/>
    </xf>
    <xf numFmtId="0" fontId="3" fillId="5" borderId="0" xfId="2" applyFont="1" applyFill="1" applyBorder="1" applyAlignment="1">
      <alignment vertical="center" wrapText="1"/>
    </xf>
    <xf numFmtId="0" fontId="3" fillId="0" borderId="0" xfId="2" applyFont="1" applyFill="1" applyBorder="1">
      <alignment vertical="center"/>
    </xf>
    <xf numFmtId="0" fontId="13" fillId="0" borderId="0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4" fillId="6" borderId="0" xfId="2" applyFont="1" applyFill="1" applyBorder="1" applyAlignment="1">
      <alignment horizontal="left" vertical="center"/>
    </xf>
    <xf numFmtId="0" fontId="3" fillId="5" borderId="0" xfId="2" applyFont="1" applyFill="1" applyBorder="1" applyAlignment="1">
      <alignment horizontal="left" vertical="center"/>
    </xf>
    <xf numFmtId="0" fontId="15" fillId="0" borderId="0" xfId="2" applyFont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29" fillId="2" borderId="0" xfId="2" applyFont="1" applyFill="1" applyBorder="1" applyAlignment="1">
      <alignment horizontal="center" vertical="center"/>
    </xf>
    <xf numFmtId="177" fontId="17" fillId="5" borderId="0" xfId="2" applyNumberFormat="1" applyFont="1" applyFill="1" applyBorder="1" applyAlignment="1">
      <alignment horizontal="center" vertical="center"/>
    </xf>
    <xf numFmtId="4" fontId="12" fillId="4" borderId="0" xfId="2" applyNumberFormat="1" applyFont="1" applyFill="1" applyBorder="1" applyAlignment="1">
      <alignment horizontal="center" vertical="center"/>
    </xf>
    <xf numFmtId="0" fontId="12" fillId="4" borderId="0" xfId="2" applyFont="1" applyFill="1" applyBorder="1" applyAlignment="1">
      <alignment horizontal="center" vertical="center"/>
    </xf>
    <xf numFmtId="0" fontId="9" fillId="0" borderId="0" xfId="2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5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27" fillId="8" borderId="0" xfId="2" applyFont="1" applyFill="1" applyBorder="1" applyAlignment="1">
      <alignment horizontal="center" vertical="center"/>
    </xf>
    <xf numFmtId="0" fontId="9" fillId="8" borderId="0" xfId="2" applyFont="1" applyFill="1" applyBorder="1" applyAlignment="1">
      <alignment horizontal="center" vertical="center"/>
    </xf>
    <xf numFmtId="0" fontId="22" fillId="5" borderId="1" xfId="2" applyFont="1" applyFill="1" applyBorder="1" applyAlignment="1">
      <alignment horizontal="center" vertical="center" wrapText="1"/>
    </xf>
    <xf numFmtId="0" fontId="20" fillId="5" borderId="2" xfId="2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center" vertical="center"/>
    </xf>
    <xf numFmtId="14" fontId="9" fillId="3" borderId="2" xfId="2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horizontal="left" vertical="center" wrapText="1"/>
    </xf>
  </cellXfs>
  <cellStyles count="6">
    <cellStyle name="常规" xfId="0" builtinId="0"/>
    <cellStyle name="常规 2" xfId="1"/>
    <cellStyle name="常规 3" xfId="3"/>
    <cellStyle name="常规 4" xfId="5"/>
    <cellStyle name="常规_Sheet1 3" xfId="2"/>
    <cellStyle name="千位分隔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89"/>
  <sheetViews>
    <sheetView tabSelected="1" zoomScaleNormal="100" zoomScalePageLayoutView="150" workbookViewId="0">
      <selection activeCell="C94" sqref="C94"/>
    </sheetView>
  </sheetViews>
  <sheetFormatPr defaultColWidth="8.875" defaultRowHeight="20.25" customHeight="1"/>
  <cols>
    <col min="1" max="1" width="8.375" customWidth="1"/>
    <col min="2" max="2" width="36.5" customWidth="1"/>
    <col min="3" max="3" width="32.125" customWidth="1"/>
    <col min="7" max="7" width="13.375" customWidth="1"/>
    <col min="8" max="8" width="15.375" customWidth="1"/>
    <col min="9" max="9" width="22" customWidth="1"/>
  </cols>
  <sheetData>
    <row r="1" spans="1:9" ht="42" customHeight="1">
      <c r="A1" s="65" t="s">
        <v>99</v>
      </c>
      <c r="B1" s="66"/>
      <c r="C1" s="66"/>
      <c r="D1" s="66"/>
      <c r="E1" s="66"/>
      <c r="F1" s="66"/>
      <c r="G1" s="66"/>
      <c r="H1" s="66"/>
      <c r="I1" s="66"/>
    </row>
    <row r="2" spans="1:9" ht="20.25" customHeight="1" thickBot="1">
      <c r="A2" s="1" t="s">
        <v>0</v>
      </c>
      <c r="B2" s="3" t="s">
        <v>96</v>
      </c>
      <c r="C2" s="7" t="s">
        <v>51</v>
      </c>
      <c r="D2" s="69" t="s">
        <v>73</v>
      </c>
      <c r="E2" s="69"/>
      <c r="F2" s="1" t="s">
        <v>44</v>
      </c>
      <c r="G2" s="2" t="s">
        <v>64</v>
      </c>
      <c r="H2" s="71" t="s">
        <v>90</v>
      </c>
      <c r="I2" s="71"/>
    </row>
    <row r="3" spans="1:9" ht="20.25" customHeight="1" thickBot="1">
      <c r="A3" s="2" t="s">
        <v>42</v>
      </c>
      <c r="B3" s="4" t="s">
        <v>72</v>
      </c>
      <c r="C3" s="2" t="s">
        <v>52</v>
      </c>
      <c r="D3" s="70">
        <v>14</v>
      </c>
      <c r="E3" s="70"/>
      <c r="F3" s="1" t="s">
        <v>43</v>
      </c>
      <c r="G3" s="2" t="s">
        <v>65</v>
      </c>
      <c r="H3" s="72" t="s">
        <v>91</v>
      </c>
      <c r="I3" s="72"/>
    </row>
    <row r="4" spans="1:9" ht="20.25" customHeight="1" thickBot="1">
      <c r="A4" s="2" t="s">
        <v>35</v>
      </c>
      <c r="B4" s="5" t="s">
        <v>84</v>
      </c>
      <c r="C4" s="1"/>
      <c r="F4" s="1" t="s">
        <v>45</v>
      </c>
      <c r="G4" s="2" t="s">
        <v>67</v>
      </c>
      <c r="H4" s="73" t="s">
        <v>98</v>
      </c>
      <c r="I4" s="72"/>
    </row>
    <row r="5" spans="1:9" ht="7.5" customHeight="1">
      <c r="A5" s="63"/>
      <c r="B5" s="64"/>
      <c r="C5" s="64"/>
      <c r="D5" s="64"/>
      <c r="E5" s="64"/>
      <c r="F5" s="64"/>
      <c r="G5" s="64"/>
      <c r="H5" s="64"/>
      <c r="I5" s="64"/>
    </row>
    <row r="6" spans="1:9" ht="51" customHeight="1">
      <c r="A6" s="11" t="s">
        <v>36</v>
      </c>
      <c r="B6" s="74" t="s">
        <v>41</v>
      </c>
      <c r="C6" s="74"/>
      <c r="D6" s="74"/>
      <c r="E6" s="74"/>
      <c r="F6" s="74"/>
      <c r="G6" s="74"/>
      <c r="H6" s="74"/>
      <c r="I6" s="43" t="s">
        <v>100</v>
      </c>
    </row>
    <row r="7" spans="1:9" ht="20.25" customHeight="1">
      <c r="A7" s="67" t="s">
        <v>55</v>
      </c>
      <c r="B7" s="68"/>
      <c r="C7" s="68"/>
      <c r="D7" s="68"/>
      <c r="E7" s="68"/>
      <c r="F7" s="68"/>
      <c r="G7" s="67" t="s">
        <v>56</v>
      </c>
      <c r="H7" s="68"/>
      <c r="I7" s="68"/>
    </row>
    <row r="8" spans="1:9" ht="20.25" customHeight="1">
      <c r="A8" s="12" t="s">
        <v>10</v>
      </c>
      <c r="B8" s="12" t="s">
        <v>2</v>
      </c>
      <c r="C8" s="12" t="s">
        <v>53</v>
      </c>
      <c r="D8" s="12" t="s">
        <v>3</v>
      </c>
      <c r="E8" s="12" t="s">
        <v>11</v>
      </c>
      <c r="F8" s="12" t="s">
        <v>12</v>
      </c>
      <c r="G8" s="12" t="s">
        <v>13</v>
      </c>
      <c r="H8" s="12" t="s">
        <v>54</v>
      </c>
      <c r="I8" s="12" t="s">
        <v>14</v>
      </c>
    </row>
    <row r="9" spans="1:9" ht="15" customHeight="1">
      <c r="A9" s="13" t="s">
        <v>46</v>
      </c>
      <c r="B9" s="53" t="s">
        <v>66</v>
      </c>
      <c r="C9" s="53"/>
      <c r="D9" s="53"/>
      <c r="E9" s="53"/>
      <c r="F9" s="53"/>
      <c r="G9" s="53"/>
      <c r="H9" s="53"/>
      <c r="I9" s="14"/>
    </row>
    <row r="10" spans="1:9" ht="15" customHeight="1">
      <c r="A10" s="42" t="s">
        <v>57</v>
      </c>
      <c r="B10" s="40" t="s">
        <v>92</v>
      </c>
      <c r="C10" s="15" t="s">
        <v>85</v>
      </c>
      <c r="D10" s="16">
        <v>14</v>
      </c>
      <c r="E10" s="16">
        <v>5</v>
      </c>
      <c r="F10" s="17" t="s">
        <v>15</v>
      </c>
      <c r="G10" s="18">
        <v>4151</v>
      </c>
      <c r="H10" s="19">
        <f>D10*E10*G10</f>
        <v>290570</v>
      </c>
      <c r="I10" s="20" t="s">
        <v>93</v>
      </c>
    </row>
    <row r="11" spans="1:9" ht="15" customHeight="1">
      <c r="A11" s="42" t="s">
        <v>106</v>
      </c>
      <c r="B11" s="21" t="s">
        <v>215</v>
      </c>
      <c r="C11" s="15" t="s">
        <v>101</v>
      </c>
      <c r="D11" s="16">
        <v>2</v>
      </c>
      <c r="E11" s="16">
        <v>5</v>
      </c>
      <c r="F11" s="17" t="s">
        <v>102</v>
      </c>
      <c r="G11" s="18">
        <v>4881</v>
      </c>
      <c r="H11" s="19">
        <f>D11*E11*G11</f>
        <v>48810</v>
      </c>
      <c r="I11" s="20"/>
    </row>
    <row r="12" spans="1:9" ht="15" customHeight="1">
      <c r="A12" s="42" t="s">
        <v>107</v>
      </c>
      <c r="B12" s="21" t="s">
        <v>103</v>
      </c>
      <c r="C12" s="15" t="s">
        <v>104</v>
      </c>
      <c r="D12" s="16">
        <v>7</v>
      </c>
      <c r="E12" s="16">
        <v>1</v>
      </c>
      <c r="F12" s="17" t="s">
        <v>105</v>
      </c>
      <c r="G12" s="18">
        <v>950</v>
      </c>
      <c r="H12" s="19">
        <f>D12*E12*G12</f>
        <v>6650</v>
      </c>
      <c r="I12" s="37"/>
    </row>
    <row r="13" spans="1:9" ht="15" customHeight="1">
      <c r="A13" s="54" t="s">
        <v>48</v>
      </c>
      <c r="B13" s="54"/>
      <c r="C13" s="54"/>
      <c r="D13" s="54"/>
      <c r="E13" s="54"/>
      <c r="F13" s="54"/>
      <c r="G13" s="54"/>
      <c r="H13" s="22">
        <f>SUM(H10:H12)</f>
        <v>346030</v>
      </c>
      <c r="I13" s="20"/>
    </row>
    <row r="14" spans="1:9" ht="20.25" customHeight="1">
      <c r="A14" s="23" t="s">
        <v>10</v>
      </c>
      <c r="B14" s="23" t="s">
        <v>2</v>
      </c>
      <c r="C14" s="23" t="s">
        <v>53</v>
      </c>
      <c r="D14" s="24" t="s">
        <v>17</v>
      </c>
      <c r="E14" s="24" t="s">
        <v>31</v>
      </c>
      <c r="F14" s="23" t="s">
        <v>5</v>
      </c>
      <c r="G14" s="23" t="s">
        <v>6</v>
      </c>
      <c r="H14" s="23" t="s">
        <v>7</v>
      </c>
      <c r="I14" s="23" t="s">
        <v>8</v>
      </c>
    </row>
    <row r="15" spans="1:9" ht="15" customHeight="1">
      <c r="A15" s="13" t="s">
        <v>47</v>
      </c>
      <c r="B15" s="53" t="s">
        <v>18</v>
      </c>
      <c r="C15" s="53"/>
      <c r="D15" s="53"/>
      <c r="E15" s="53"/>
      <c r="F15" s="53"/>
      <c r="G15" s="53"/>
      <c r="H15" s="53"/>
      <c r="I15" s="14"/>
    </row>
    <row r="16" spans="1:9" s="9" customFormat="1" ht="15" customHeight="1">
      <c r="A16" s="45" t="s">
        <v>128</v>
      </c>
      <c r="B16" s="47" t="s">
        <v>108</v>
      </c>
      <c r="C16" s="47" t="s">
        <v>109</v>
      </c>
      <c r="D16" s="16">
        <v>2</v>
      </c>
      <c r="E16" s="16">
        <v>1</v>
      </c>
      <c r="F16" s="26" t="s">
        <v>129</v>
      </c>
      <c r="G16" s="18">
        <v>105.91</v>
      </c>
      <c r="H16" s="19">
        <f t="shared" ref="H16:H27" si="0">D16*E16*G16</f>
        <v>211.82</v>
      </c>
      <c r="I16" s="37"/>
    </row>
    <row r="17" spans="1:11" s="9" customFormat="1" ht="15" customHeight="1">
      <c r="A17" s="45" t="s">
        <v>110</v>
      </c>
      <c r="B17" s="47" t="s">
        <v>130</v>
      </c>
      <c r="C17" s="47" t="s">
        <v>131</v>
      </c>
      <c r="D17" s="16">
        <v>1</v>
      </c>
      <c r="E17" s="16">
        <v>1</v>
      </c>
      <c r="F17" s="26" t="s">
        <v>77</v>
      </c>
      <c r="G17" s="18">
        <v>57.19</v>
      </c>
      <c r="H17" s="19">
        <f t="shared" si="0"/>
        <v>57.19</v>
      </c>
      <c r="I17" s="37" t="s">
        <v>111</v>
      </c>
    </row>
    <row r="18" spans="1:11" s="9" customFormat="1" ht="15" customHeight="1">
      <c r="A18" s="45" t="s">
        <v>112</v>
      </c>
      <c r="B18" s="47" t="s">
        <v>132</v>
      </c>
      <c r="C18" s="47" t="s">
        <v>109</v>
      </c>
      <c r="D18" s="16">
        <v>15</v>
      </c>
      <c r="E18" s="16">
        <v>1</v>
      </c>
      <c r="F18" s="26" t="s">
        <v>77</v>
      </c>
      <c r="G18" s="18">
        <v>121</v>
      </c>
      <c r="H18" s="19">
        <f t="shared" si="0"/>
        <v>1815</v>
      </c>
      <c r="I18" s="37" t="s">
        <v>133</v>
      </c>
    </row>
    <row r="19" spans="1:11" s="9" customFormat="1" ht="15" customHeight="1">
      <c r="A19" s="45" t="s">
        <v>58</v>
      </c>
      <c r="B19" s="47" t="s">
        <v>134</v>
      </c>
      <c r="C19" s="47" t="s">
        <v>113</v>
      </c>
      <c r="D19" s="16">
        <v>16</v>
      </c>
      <c r="E19" s="16">
        <v>1</v>
      </c>
      <c r="F19" s="26" t="s">
        <v>129</v>
      </c>
      <c r="G19" s="18">
        <v>178.77440000000001</v>
      </c>
      <c r="H19" s="19">
        <f t="shared" si="0"/>
        <v>2860.3904000000002</v>
      </c>
      <c r="I19" s="37" t="s">
        <v>135</v>
      </c>
    </row>
    <row r="20" spans="1:11" s="9" customFormat="1" ht="15" customHeight="1">
      <c r="A20" s="45" t="s">
        <v>59</v>
      </c>
      <c r="B20" s="47" t="s">
        <v>134</v>
      </c>
      <c r="C20" s="47" t="s">
        <v>136</v>
      </c>
      <c r="D20" s="16">
        <v>16</v>
      </c>
      <c r="E20" s="16">
        <v>1</v>
      </c>
      <c r="F20" s="26" t="s">
        <v>77</v>
      </c>
      <c r="G20" s="18">
        <v>199.21250000000001</v>
      </c>
      <c r="H20" s="19">
        <f t="shared" si="0"/>
        <v>3187.4</v>
      </c>
      <c r="I20" s="37" t="s">
        <v>137</v>
      </c>
    </row>
    <row r="21" spans="1:11" s="9" customFormat="1" ht="15" customHeight="1">
      <c r="A21" s="45" t="s">
        <v>114</v>
      </c>
      <c r="B21" s="47" t="s">
        <v>138</v>
      </c>
      <c r="C21" s="47" t="s">
        <v>113</v>
      </c>
      <c r="D21" s="16">
        <v>16</v>
      </c>
      <c r="E21" s="16">
        <v>1</v>
      </c>
      <c r="F21" s="26" t="s">
        <v>77</v>
      </c>
      <c r="G21" s="18">
        <v>144.04689999999999</v>
      </c>
      <c r="H21" s="19">
        <f t="shared" si="0"/>
        <v>2304.7503999999999</v>
      </c>
      <c r="I21" s="37" t="s">
        <v>115</v>
      </c>
    </row>
    <row r="22" spans="1:11" s="9" customFormat="1" ht="15" customHeight="1">
      <c r="A22" s="45" t="s">
        <v>116</v>
      </c>
      <c r="B22" s="47" t="s">
        <v>138</v>
      </c>
      <c r="C22" s="47" t="s">
        <v>139</v>
      </c>
      <c r="D22" s="16">
        <v>19</v>
      </c>
      <c r="E22" s="16">
        <v>1</v>
      </c>
      <c r="F22" s="26" t="s">
        <v>129</v>
      </c>
      <c r="G22" s="18">
        <v>1209</v>
      </c>
      <c r="H22" s="19">
        <f>D22*E22*G22</f>
        <v>22971</v>
      </c>
      <c r="I22" s="37" t="s">
        <v>144</v>
      </c>
    </row>
    <row r="23" spans="1:11" s="9" customFormat="1" ht="15" customHeight="1">
      <c r="A23" s="45" t="s">
        <v>117</v>
      </c>
      <c r="B23" s="47" t="s">
        <v>118</v>
      </c>
      <c r="C23" s="47" t="s">
        <v>140</v>
      </c>
      <c r="D23" s="16">
        <v>16</v>
      </c>
      <c r="E23" s="16">
        <v>1</v>
      </c>
      <c r="F23" s="26" t="s">
        <v>129</v>
      </c>
      <c r="G23" s="18">
        <v>92.69</v>
      </c>
      <c r="H23" s="19">
        <f t="shared" si="0"/>
        <v>1483.04</v>
      </c>
      <c r="I23" s="37" t="s">
        <v>141</v>
      </c>
    </row>
    <row r="24" spans="1:11" s="9" customFormat="1" ht="15" customHeight="1">
      <c r="A24" s="45" t="s">
        <v>119</v>
      </c>
      <c r="B24" s="47" t="s">
        <v>118</v>
      </c>
      <c r="C24" s="47" t="s">
        <v>109</v>
      </c>
      <c r="D24" s="16">
        <v>16</v>
      </c>
      <c r="E24" s="16">
        <v>1</v>
      </c>
      <c r="F24" s="26" t="s">
        <v>129</v>
      </c>
      <c r="G24" s="18">
        <v>188.90629999999999</v>
      </c>
      <c r="H24" s="19">
        <f t="shared" si="0"/>
        <v>3022.5007999999998</v>
      </c>
      <c r="I24" s="37" t="s">
        <v>120</v>
      </c>
    </row>
    <row r="25" spans="1:11" s="9" customFormat="1" ht="15" customHeight="1">
      <c r="A25" s="45" t="s">
        <v>121</v>
      </c>
      <c r="B25" s="47" t="s">
        <v>122</v>
      </c>
      <c r="C25" s="47" t="s">
        <v>140</v>
      </c>
      <c r="D25" s="16">
        <v>16</v>
      </c>
      <c r="E25" s="16">
        <v>1</v>
      </c>
      <c r="F25" s="26" t="s">
        <v>129</v>
      </c>
      <c r="G25" s="18">
        <v>121.35339999999999</v>
      </c>
      <c r="H25" s="19">
        <f t="shared" si="0"/>
        <v>1941.6543999999999</v>
      </c>
      <c r="I25" s="37" t="s">
        <v>142</v>
      </c>
    </row>
    <row r="26" spans="1:11" s="9" customFormat="1" ht="15" customHeight="1">
      <c r="A26" s="45" t="s">
        <v>123</v>
      </c>
      <c r="B26" s="47" t="s">
        <v>124</v>
      </c>
      <c r="C26" s="47" t="s">
        <v>125</v>
      </c>
      <c r="D26" s="16">
        <v>48</v>
      </c>
      <c r="E26" s="16">
        <v>1</v>
      </c>
      <c r="F26" s="26" t="s">
        <v>77</v>
      </c>
      <c r="G26" s="18">
        <v>161.19999999999999</v>
      </c>
      <c r="H26" s="19">
        <f t="shared" si="0"/>
        <v>7737.5999999999995</v>
      </c>
      <c r="I26" s="37" t="s">
        <v>143</v>
      </c>
    </row>
    <row r="27" spans="1:11" s="9" customFormat="1" ht="15" customHeight="1">
      <c r="A27" s="45" t="s">
        <v>126</v>
      </c>
      <c r="B27" s="47"/>
      <c r="C27" s="47" t="s">
        <v>213</v>
      </c>
      <c r="D27" s="16">
        <v>1</v>
      </c>
      <c r="E27" s="16">
        <v>1</v>
      </c>
      <c r="F27" s="26" t="s">
        <v>129</v>
      </c>
      <c r="G27" s="18">
        <v>2418</v>
      </c>
      <c r="H27" s="19">
        <f t="shared" si="0"/>
        <v>2418</v>
      </c>
      <c r="I27" s="37" t="s">
        <v>127</v>
      </c>
    </row>
    <row r="28" spans="1:11" ht="15" customHeight="1">
      <c r="A28" s="54" t="s">
        <v>48</v>
      </c>
      <c r="B28" s="54"/>
      <c r="C28" s="54"/>
      <c r="D28" s="54"/>
      <c r="E28" s="54"/>
      <c r="F28" s="54"/>
      <c r="G28" s="54"/>
      <c r="H28" s="29">
        <f>SUM(H16:H27)</f>
        <v>50010.345999999998</v>
      </c>
      <c r="I28" s="14"/>
    </row>
    <row r="29" spans="1:11" ht="20.25" customHeight="1">
      <c r="A29" s="23" t="s">
        <v>1</v>
      </c>
      <c r="B29" s="23" t="s">
        <v>2</v>
      </c>
      <c r="C29" s="23" t="s">
        <v>53</v>
      </c>
      <c r="D29" s="24" t="s">
        <v>3</v>
      </c>
      <c r="E29" s="24" t="s">
        <v>4</v>
      </c>
      <c r="F29" s="23" t="s">
        <v>5</v>
      </c>
      <c r="G29" s="23" t="s">
        <v>6</v>
      </c>
      <c r="H29" s="23" t="s">
        <v>7</v>
      </c>
      <c r="I29" s="23" t="s">
        <v>8</v>
      </c>
    </row>
    <row r="30" spans="1:11" ht="20.25" customHeight="1">
      <c r="A30" s="13" t="s">
        <v>29</v>
      </c>
      <c r="B30" s="53" t="s">
        <v>9</v>
      </c>
      <c r="C30" s="53"/>
      <c r="D30" s="53"/>
      <c r="E30" s="53"/>
      <c r="F30" s="53"/>
      <c r="G30" s="53"/>
      <c r="H30" s="53"/>
      <c r="I30" s="14"/>
    </row>
    <row r="31" spans="1:11" s="9" customFormat="1" ht="24.75" customHeight="1">
      <c r="A31" s="42" t="s">
        <v>60</v>
      </c>
      <c r="B31" s="41" t="s">
        <v>81</v>
      </c>
      <c r="C31" s="47" t="s">
        <v>95</v>
      </c>
      <c r="D31" s="16">
        <v>1</v>
      </c>
      <c r="E31" s="16">
        <v>6</v>
      </c>
      <c r="F31" s="26" t="s">
        <v>145</v>
      </c>
      <c r="G31" s="18">
        <v>6000</v>
      </c>
      <c r="H31" s="30">
        <f t="shared" ref="H31:H35" si="1">D31*E31*G31</f>
        <v>36000</v>
      </c>
      <c r="I31" s="37" t="s">
        <v>97</v>
      </c>
      <c r="J31" s="10"/>
      <c r="K31" s="8"/>
    </row>
    <row r="32" spans="1:11" s="9" customFormat="1" ht="15" customHeight="1">
      <c r="A32" s="42" t="s">
        <v>146</v>
      </c>
      <c r="B32" s="50" t="s">
        <v>152</v>
      </c>
      <c r="C32" s="47" t="s">
        <v>153</v>
      </c>
      <c r="D32" s="16">
        <v>1</v>
      </c>
      <c r="E32" s="16">
        <v>1</v>
      </c>
      <c r="F32" s="26" t="s">
        <v>154</v>
      </c>
      <c r="G32" s="18">
        <v>2015</v>
      </c>
      <c r="H32" s="30">
        <f>D32*E32*G32</f>
        <v>2015</v>
      </c>
      <c r="I32" s="37"/>
      <c r="J32" s="10"/>
      <c r="K32" s="8"/>
    </row>
    <row r="33" spans="1:11" s="9" customFormat="1" ht="15" customHeight="1">
      <c r="A33" s="42" t="s">
        <v>82</v>
      </c>
      <c r="B33" s="50" t="s">
        <v>150</v>
      </c>
      <c r="C33" s="47" t="s">
        <v>151</v>
      </c>
      <c r="D33" s="16">
        <v>2</v>
      </c>
      <c r="E33" s="16">
        <v>1</v>
      </c>
      <c r="F33" s="26" t="s">
        <v>149</v>
      </c>
      <c r="G33" s="18">
        <v>1451</v>
      </c>
      <c r="H33" s="30">
        <f t="shared" ref="H33" si="2">D33*E33*G33</f>
        <v>2902</v>
      </c>
      <c r="I33" s="37"/>
      <c r="J33" s="10"/>
      <c r="K33" s="8"/>
    </row>
    <row r="34" spans="1:11" s="9" customFormat="1" ht="15" customHeight="1">
      <c r="A34" s="42" t="s">
        <v>147</v>
      </c>
      <c r="B34" s="41" t="s">
        <v>155</v>
      </c>
      <c r="C34" s="47" t="s">
        <v>214</v>
      </c>
      <c r="D34" s="16">
        <v>1</v>
      </c>
      <c r="E34" s="16">
        <v>1</v>
      </c>
      <c r="F34" s="26" t="s">
        <v>149</v>
      </c>
      <c r="G34" s="18">
        <v>3224</v>
      </c>
      <c r="H34" s="30">
        <f>D34*E34*G34</f>
        <v>3224</v>
      </c>
      <c r="I34" s="37"/>
      <c r="J34" s="10"/>
      <c r="K34" s="8"/>
    </row>
    <row r="35" spans="1:11" s="9" customFormat="1" ht="15" customHeight="1">
      <c r="A35" s="42" t="s">
        <v>148</v>
      </c>
      <c r="B35" s="41" t="s">
        <v>83</v>
      </c>
      <c r="C35" s="47" t="s">
        <v>157</v>
      </c>
      <c r="D35" s="16">
        <v>13</v>
      </c>
      <c r="E35" s="16">
        <v>1</v>
      </c>
      <c r="F35" s="26" t="s">
        <v>156</v>
      </c>
      <c r="G35" s="18">
        <v>650</v>
      </c>
      <c r="H35" s="30">
        <f t="shared" si="1"/>
        <v>8450</v>
      </c>
      <c r="I35" s="37"/>
      <c r="J35" s="10"/>
      <c r="K35" s="8"/>
    </row>
    <row r="36" spans="1:11" ht="20.25" customHeight="1">
      <c r="A36" s="54" t="s">
        <v>48</v>
      </c>
      <c r="B36" s="54"/>
      <c r="C36" s="54"/>
      <c r="D36" s="54"/>
      <c r="E36" s="54"/>
      <c r="F36" s="54"/>
      <c r="G36" s="54"/>
      <c r="H36" s="29">
        <f>SUM(H31:H35)</f>
        <v>52591</v>
      </c>
      <c r="I36" s="14"/>
    </row>
    <row r="37" spans="1:11" ht="20.25" customHeight="1">
      <c r="A37" s="23" t="s">
        <v>10</v>
      </c>
      <c r="B37" s="23" t="s">
        <v>2</v>
      </c>
      <c r="C37" s="23" t="s">
        <v>53</v>
      </c>
      <c r="D37" s="32" t="s">
        <v>3</v>
      </c>
      <c r="E37" s="32" t="s">
        <v>4</v>
      </c>
      <c r="F37" s="23" t="s">
        <v>5</v>
      </c>
      <c r="G37" s="23" t="s">
        <v>6</v>
      </c>
      <c r="H37" s="23" t="s">
        <v>7</v>
      </c>
      <c r="I37" s="23" t="s">
        <v>8</v>
      </c>
    </row>
    <row r="38" spans="1:11" ht="15" customHeight="1">
      <c r="A38" s="13" t="s">
        <v>30</v>
      </c>
      <c r="B38" s="53" t="s">
        <v>20</v>
      </c>
      <c r="C38" s="53"/>
      <c r="D38" s="53"/>
      <c r="E38" s="53"/>
      <c r="F38" s="53"/>
      <c r="G38" s="53"/>
      <c r="H38" s="53"/>
      <c r="I38" s="14"/>
    </row>
    <row r="39" spans="1:11" ht="15" customHeight="1">
      <c r="A39" s="42" t="s">
        <v>217</v>
      </c>
      <c r="B39" s="56" t="s">
        <v>158</v>
      </c>
      <c r="C39" s="47" t="s">
        <v>78</v>
      </c>
      <c r="D39" s="16">
        <v>12</v>
      </c>
      <c r="E39" s="16">
        <v>1</v>
      </c>
      <c r="F39" s="39" t="s">
        <v>159</v>
      </c>
      <c r="G39" s="18">
        <v>9600</v>
      </c>
      <c r="H39" s="30">
        <f t="shared" ref="H39" si="3">D39*E39*G39</f>
        <v>115200</v>
      </c>
      <c r="I39" s="14" t="s">
        <v>160</v>
      </c>
    </row>
    <row r="40" spans="1:11" ht="15" customHeight="1">
      <c r="A40" s="42" t="s">
        <v>218</v>
      </c>
      <c r="B40" s="56"/>
      <c r="C40" s="47" t="s">
        <v>161</v>
      </c>
      <c r="D40" s="16">
        <v>5</v>
      </c>
      <c r="E40" s="16">
        <v>1</v>
      </c>
      <c r="F40" s="39" t="s">
        <v>159</v>
      </c>
      <c r="G40" s="18">
        <v>242</v>
      </c>
      <c r="H40" s="30">
        <f>D40*E40*G40</f>
        <v>1210</v>
      </c>
      <c r="I40" s="14" t="s">
        <v>162</v>
      </c>
    </row>
    <row r="41" spans="1:11" ht="15" customHeight="1">
      <c r="A41" s="42" t="s">
        <v>219</v>
      </c>
      <c r="B41" s="56"/>
      <c r="C41" s="47" t="s">
        <v>216</v>
      </c>
      <c r="D41" s="16">
        <v>1</v>
      </c>
      <c r="E41" s="16">
        <v>1</v>
      </c>
      <c r="F41" s="39" t="s">
        <v>159</v>
      </c>
      <c r="G41" s="18">
        <v>14740</v>
      </c>
      <c r="H41" s="30">
        <f t="shared" ref="H41:H53" si="4">D41*E41*G41</f>
        <v>14740</v>
      </c>
      <c r="I41" s="14" t="s">
        <v>163</v>
      </c>
    </row>
    <row r="42" spans="1:11" ht="15" customHeight="1">
      <c r="A42" s="42" t="s">
        <v>220</v>
      </c>
      <c r="B42" s="47" t="s">
        <v>164</v>
      </c>
      <c r="C42" s="47" t="s">
        <v>165</v>
      </c>
      <c r="D42" s="16">
        <v>15</v>
      </c>
      <c r="E42" s="16">
        <v>1</v>
      </c>
      <c r="F42" s="39" t="s">
        <v>166</v>
      </c>
      <c r="G42" s="18">
        <v>100</v>
      </c>
      <c r="H42" s="19">
        <f t="shared" si="4"/>
        <v>1500</v>
      </c>
      <c r="I42" s="52"/>
    </row>
    <row r="43" spans="1:11" ht="15" customHeight="1">
      <c r="A43" s="42" t="s">
        <v>221</v>
      </c>
      <c r="B43" s="56" t="s">
        <v>79</v>
      </c>
      <c r="C43" s="47" t="s">
        <v>185</v>
      </c>
      <c r="D43" s="16">
        <v>9</v>
      </c>
      <c r="E43" s="16">
        <v>1</v>
      </c>
      <c r="F43" s="39" t="s">
        <v>31</v>
      </c>
      <c r="G43" s="18">
        <v>1100</v>
      </c>
      <c r="H43" s="19">
        <f t="shared" si="4"/>
        <v>9900</v>
      </c>
      <c r="I43" s="52"/>
    </row>
    <row r="44" spans="1:11" ht="15" customHeight="1">
      <c r="A44" s="42" t="s">
        <v>222</v>
      </c>
      <c r="B44" s="56"/>
      <c r="C44" s="47" t="s">
        <v>184</v>
      </c>
      <c r="D44" s="16">
        <v>1</v>
      </c>
      <c r="E44" s="16">
        <v>1</v>
      </c>
      <c r="F44" s="39" t="s">
        <v>31</v>
      </c>
      <c r="G44" s="18">
        <v>2000</v>
      </c>
      <c r="H44" s="19">
        <f>D44*E44*G44</f>
        <v>2000</v>
      </c>
      <c r="I44" s="52"/>
    </row>
    <row r="45" spans="1:11" ht="15" customHeight="1">
      <c r="A45" s="42" t="s">
        <v>223</v>
      </c>
      <c r="B45" s="56" t="s">
        <v>167</v>
      </c>
      <c r="C45" s="47" t="s">
        <v>168</v>
      </c>
      <c r="D45" s="16">
        <v>14</v>
      </c>
      <c r="E45" s="16">
        <v>7</v>
      </c>
      <c r="F45" s="39" t="s">
        <v>169</v>
      </c>
      <c r="G45" s="18">
        <v>30</v>
      </c>
      <c r="H45" s="30">
        <f t="shared" si="4"/>
        <v>2940</v>
      </c>
      <c r="I45" s="14"/>
    </row>
    <row r="46" spans="1:11" ht="15" customHeight="1">
      <c r="A46" s="42" t="s">
        <v>224</v>
      </c>
      <c r="B46" s="56"/>
      <c r="C46" s="47" t="s">
        <v>170</v>
      </c>
      <c r="D46" s="16">
        <v>1</v>
      </c>
      <c r="E46" s="16">
        <v>1</v>
      </c>
      <c r="F46" s="39" t="s">
        <v>169</v>
      </c>
      <c r="G46" s="18">
        <v>800</v>
      </c>
      <c r="H46" s="30">
        <f t="shared" si="4"/>
        <v>800</v>
      </c>
      <c r="I46" s="14"/>
      <c r="J46" s="10"/>
    </row>
    <row r="47" spans="1:11" ht="15" customHeight="1">
      <c r="A47" s="42" t="s">
        <v>225</v>
      </c>
      <c r="B47" s="56"/>
      <c r="C47" s="47" t="s">
        <v>171</v>
      </c>
      <c r="D47" s="16">
        <v>6</v>
      </c>
      <c r="E47" s="16">
        <v>1</v>
      </c>
      <c r="F47" s="39" t="s">
        <v>172</v>
      </c>
      <c r="G47" s="18">
        <v>200</v>
      </c>
      <c r="H47" s="30">
        <f t="shared" si="4"/>
        <v>1200</v>
      </c>
      <c r="I47" s="14"/>
      <c r="J47" s="10"/>
    </row>
    <row r="48" spans="1:11" ht="15" customHeight="1">
      <c r="A48" s="42" t="s">
        <v>226</v>
      </c>
      <c r="B48" s="47" t="s">
        <v>80</v>
      </c>
      <c r="C48" s="47" t="s">
        <v>173</v>
      </c>
      <c r="D48" s="16">
        <v>16</v>
      </c>
      <c r="E48" s="16">
        <v>1</v>
      </c>
      <c r="F48" s="39" t="s">
        <v>174</v>
      </c>
      <c r="G48" s="18">
        <v>150</v>
      </c>
      <c r="H48" s="30">
        <f>D48*E48*G48</f>
        <v>2400</v>
      </c>
      <c r="I48" s="14"/>
      <c r="J48" s="10"/>
    </row>
    <row r="49" spans="1:9" ht="15" customHeight="1">
      <c r="A49" s="42" t="s">
        <v>227</v>
      </c>
      <c r="B49" s="56" t="s">
        <v>175</v>
      </c>
      <c r="C49" s="46" t="s">
        <v>176</v>
      </c>
      <c r="D49" s="16">
        <v>16</v>
      </c>
      <c r="E49" s="16">
        <v>1</v>
      </c>
      <c r="F49" s="39" t="s">
        <v>186</v>
      </c>
      <c r="G49" s="18">
        <v>153.13999999999999</v>
      </c>
      <c r="H49" s="30">
        <f t="shared" si="4"/>
        <v>2450.2399999999998</v>
      </c>
      <c r="I49" s="14"/>
    </row>
    <row r="50" spans="1:9" ht="15" customHeight="1">
      <c r="A50" s="42" t="s">
        <v>228</v>
      </c>
      <c r="B50" s="56"/>
      <c r="C50" s="46" t="s">
        <v>187</v>
      </c>
      <c r="D50" s="16">
        <v>1</v>
      </c>
      <c r="E50" s="16">
        <v>1</v>
      </c>
      <c r="F50" s="39" t="s">
        <v>179</v>
      </c>
      <c r="G50" s="18">
        <v>2015</v>
      </c>
      <c r="H50" s="30">
        <f t="shared" ref="H50" si="5">D50*E50*G50</f>
        <v>2015</v>
      </c>
      <c r="I50" s="14"/>
    </row>
    <row r="51" spans="1:9" ht="15" customHeight="1">
      <c r="A51" s="42" t="s">
        <v>229</v>
      </c>
      <c r="B51" s="56"/>
      <c r="C51" s="46" t="s">
        <v>178</v>
      </c>
      <c r="D51" s="16">
        <v>14</v>
      </c>
      <c r="E51" s="16">
        <v>1</v>
      </c>
      <c r="F51" s="39" t="s">
        <v>186</v>
      </c>
      <c r="G51" s="18">
        <v>338.52</v>
      </c>
      <c r="H51" s="30">
        <f t="shared" si="4"/>
        <v>4739.28</v>
      </c>
      <c r="I51" s="14"/>
    </row>
    <row r="52" spans="1:9" ht="15" customHeight="1">
      <c r="A52" s="42" t="s">
        <v>230</v>
      </c>
      <c r="B52" s="56"/>
      <c r="C52" s="46" t="s">
        <v>180</v>
      </c>
      <c r="D52" s="16">
        <v>16</v>
      </c>
      <c r="E52" s="16">
        <v>1</v>
      </c>
      <c r="F52" s="39" t="s">
        <v>186</v>
      </c>
      <c r="G52" s="18">
        <v>120.9</v>
      </c>
      <c r="H52" s="30">
        <f t="shared" si="4"/>
        <v>1934.4</v>
      </c>
      <c r="I52" s="14"/>
    </row>
    <row r="53" spans="1:9" ht="15" customHeight="1">
      <c r="A53" s="42" t="s">
        <v>231</v>
      </c>
      <c r="B53" s="56"/>
      <c r="C53" s="46" t="s">
        <v>188</v>
      </c>
      <c r="D53" s="16">
        <v>1</v>
      </c>
      <c r="E53" s="16">
        <v>1</v>
      </c>
      <c r="F53" s="39" t="s">
        <v>179</v>
      </c>
      <c r="G53" s="18">
        <v>1209</v>
      </c>
      <c r="H53" s="30">
        <f t="shared" si="4"/>
        <v>1209</v>
      </c>
      <c r="I53" s="14"/>
    </row>
    <row r="54" spans="1:9" ht="15" customHeight="1">
      <c r="A54" s="42" t="s">
        <v>232</v>
      </c>
      <c r="B54" s="56"/>
      <c r="C54" s="46" t="s">
        <v>181</v>
      </c>
      <c r="D54" s="16">
        <v>14</v>
      </c>
      <c r="E54" s="16">
        <v>1</v>
      </c>
      <c r="F54" s="39" t="s">
        <v>186</v>
      </c>
      <c r="G54" s="18">
        <v>104.78</v>
      </c>
      <c r="H54" s="30">
        <f>D54*E54*G54</f>
        <v>1466.92</v>
      </c>
      <c r="I54" s="14"/>
    </row>
    <row r="55" spans="1:9" ht="15" customHeight="1">
      <c r="A55" s="42" t="s">
        <v>233</v>
      </c>
      <c r="B55" s="49" t="s">
        <v>234</v>
      </c>
      <c r="C55" s="46" t="s">
        <v>182</v>
      </c>
      <c r="D55" s="16">
        <v>1</v>
      </c>
      <c r="E55" s="16">
        <v>1</v>
      </c>
      <c r="F55" s="39" t="s">
        <v>177</v>
      </c>
      <c r="G55" s="18">
        <v>3519.721</v>
      </c>
      <c r="H55" s="19">
        <f>D55*E55*G55</f>
        <v>3519.721</v>
      </c>
      <c r="I55" s="52" t="s">
        <v>183</v>
      </c>
    </row>
    <row r="56" spans="1:9" ht="15" customHeight="1">
      <c r="A56" s="54" t="s">
        <v>48</v>
      </c>
      <c r="B56" s="54"/>
      <c r="C56" s="54"/>
      <c r="D56" s="54"/>
      <c r="E56" s="54"/>
      <c r="F56" s="54"/>
      <c r="G56" s="54"/>
      <c r="H56" s="29">
        <f>SUM(H39:H55)</f>
        <v>169224.56099999999</v>
      </c>
      <c r="I56" s="14"/>
    </row>
    <row r="57" spans="1:9" ht="20.25" customHeight="1">
      <c r="A57" s="23" t="s">
        <v>10</v>
      </c>
      <c r="B57" s="23" t="s">
        <v>2</v>
      </c>
      <c r="C57" s="23" t="s">
        <v>53</v>
      </c>
      <c r="D57" s="24" t="s">
        <v>32</v>
      </c>
      <c r="E57" s="24" t="s">
        <v>33</v>
      </c>
      <c r="F57" s="23" t="s">
        <v>5</v>
      </c>
      <c r="G57" s="23" t="s">
        <v>6</v>
      </c>
      <c r="H57" s="23" t="s">
        <v>7</v>
      </c>
      <c r="I57" s="23" t="s">
        <v>8</v>
      </c>
    </row>
    <row r="58" spans="1:9" ht="20.25" customHeight="1">
      <c r="A58" s="13" t="s">
        <v>19</v>
      </c>
      <c r="B58" s="53" t="s">
        <v>74</v>
      </c>
      <c r="C58" s="54"/>
      <c r="D58" s="54"/>
      <c r="E58" s="54"/>
      <c r="F58" s="54"/>
      <c r="G58" s="54"/>
      <c r="H58" s="54"/>
      <c r="I58" s="54"/>
    </row>
    <row r="59" spans="1:9" ht="15" customHeight="1">
      <c r="A59" s="42" t="s">
        <v>194</v>
      </c>
      <c r="B59" s="47" t="s">
        <v>87</v>
      </c>
      <c r="C59" s="47" t="s">
        <v>189</v>
      </c>
      <c r="D59" s="16">
        <v>1</v>
      </c>
      <c r="E59" s="16">
        <v>6</v>
      </c>
      <c r="F59" s="39" t="s">
        <v>190</v>
      </c>
      <c r="G59" s="18">
        <v>1200</v>
      </c>
      <c r="H59" s="30">
        <f>D59*E59*G59</f>
        <v>7200</v>
      </c>
      <c r="I59" s="14"/>
    </row>
    <row r="60" spans="1:9" ht="15" customHeight="1">
      <c r="A60" s="42" t="s">
        <v>61</v>
      </c>
      <c r="B60" s="47" t="s">
        <v>191</v>
      </c>
      <c r="C60" s="47" t="s">
        <v>192</v>
      </c>
      <c r="D60" s="16">
        <v>18</v>
      </c>
      <c r="E60" s="16">
        <v>6</v>
      </c>
      <c r="F60" s="39" t="s">
        <v>16</v>
      </c>
      <c r="G60" s="18">
        <v>33</v>
      </c>
      <c r="H60" s="30">
        <f>D60*E60*G60</f>
        <v>3564</v>
      </c>
      <c r="I60" s="14"/>
    </row>
    <row r="61" spans="1:9" ht="15" customHeight="1">
      <c r="A61" s="42" t="s">
        <v>75</v>
      </c>
      <c r="B61" s="47" t="s">
        <v>89</v>
      </c>
      <c r="C61" s="47" t="s">
        <v>86</v>
      </c>
      <c r="D61" s="16">
        <v>2</v>
      </c>
      <c r="E61" s="16">
        <v>11</v>
      </c>
      <c r="F61" s="39" t="s">
        <v>77</v>
      </c>
      <c r="G61" s="18">
        <v>80.8</v>
      </c>
      <c r="H61" s="30">
        <f>D61*E61*G61</f>
        <v>1777.6</v>
      </c>
      <c r="I61" s="14"/>
    </row>
    <row r="62" spans="1:9" ht="15" customHeight="1">
      <c r="A62" s="42" t="s">
        <v>76</v>
      </c>
      <c r="B62" s="47" t="s">
        <v>88</v>
      </c>
      <c r="C62" s="47" t="s">
        <v>94</v>
      </c>
      <c r="D62" s="16">
        <v>1</v>
      </c>
      <c r="E62" s="16">
        <v>19.5</v>
      </c>
      <c r="F62" s="39" t="s">
        <v>193</v>
      </c>
      <c r="G62" s="18">
        <v>500</v>
      </c>
      <c r="H62" s="30">
        <f>D62*E62*G62</f>
        <v>9750</v>
      </c>
      <c r="I62" s="14" t="s">
        <v>235</v>
      </c>
    </row>
    <row r="63" spans="1:9" ht="20.25" customHeight="1">
      <c r="A63" s="54" t="s">
        <v>48</v>
      </c>
      <c r="B63" s="54"/>
      <c r="C63" s="54"/>
      <c r="D63" s="54"/>
      <c r="E63" s="54"/>
      <c r="F63" s="54"/>
      <c r="G63" s="54"/>
      <c r="H63" s="29">
        <f>SUM(H59:H62)</f>
        <v>22291.599999999999</v>
      </c>
      <c r="I63" s="14"/>
    </row>
    <row r="64" spans="1:9" ht="20.25" customHeight="1">
      <c r="A64" s="6" t="s">
        <v>49</v>
      </c>
      <c r="B64" s="6"/>
      <c r="C64" s="6"/>
      <c r="D64" s="6"/>
      <c r="E64" s="6"/>
      <c r="F64" s="6"/>
      <c r="G64" s="6"/>
      <c r="H64" s="33">
        <f>SUM(H13,H28,H36,H56,H63)</f>
        <v>640147.50699999998</v>
      </c>
      <c r="I64" s="34"/>
    </row>
    <row r="65" spans="1:9" ht="20.25" customHeight="1">
      <c r="A65" s="23" t="s">
        <v>10</v>
      </c>
      <c r="B65" s="23" t="s">
        <v>2</v>
      </c>
      <c r="C65" s="23" t="s">
        <v>53</v>
      </c>
      <c r="D65" s="59" t="s">
        <v>68</v>
      </c>
      <c r="E65" s="59"/>
      <c r="F65" s="23" t="s">
        <v>5</v>
      </c>
      <c r="G65" s="23" t="s">
        <v>6</v>
      </c>
      <c r="H65" s="23" t="s">
        <v>7</v>
      </c>
      <c r="I65" s="23" t="s">
        <v>8</v>
      </c>
    </row>
    <row r="66" spans="1:9" ht="20.25" customHeight="1">
      <c r="A66" s="13" t="s">
        <v>21</v>
      </c>
      <c r="B66" s="53" t="s">
        <v>37</v>
      </c>
      <c r="C66" s="53"/>
      <c r="D66" s="53"/>
      <c r="E66" s="53"/>
      <c r="F66" s="53"/>
      <c r="G66" s="53"/>
      <c r="H66" s="53"/>
      <c r="I66" s="53"/>
    </row>
    <row r="67" spans="1:9" ht="20.25" customHeight="1">
      <c r="A67" s="27" t="s">
        <v>62</v>
      </c>
      <c r="B67" s="25" t="s">
        <v>22</v>
      </c>
      <c r="C67" s="25"/>
      <c r="D67" s="60">
        <f>H64</f>
        <v>640147.50699999998</v>
      </c>
      <c r="E67" s="60"/>
      <c r="F67" s="31" t="s">
        <v>69</v>
      </c>
      <c r="G67" s="38">
        <v>0.1</v>
      </c>
      <c r="H67" s="30">
        <f>D67*G67</f>
        <v>64014.750700000004</v>
      </c>
      <c r="I67" s="14"/>
    </row>
    <row r="68" spans="1:9" ht="20.25" customHeight="1">
      <c r="A68" s="55" t="s">
        <v>48</v>
      </c>
      <c r="B68" s="55"/>
      <c r="C68" s="55"/>
      <c r="D68" s="55"/>
      <c r="E68" s="55"/>
      <c r="F68" s="55"/>
      <c r="G68" s="55"/>
      <c r="H68" s="33">
        <f>SUM(H67:H67)</f>
        <v>64014.750700000004</v>
      </c>
      <c r="I68" s="34"/>
    </row>
    <row r="69" spans="1:9" ht="20.25" customHeight="1">
      <c r="A69" s="23" t="s">
        <v>10</v>
      </c>
      <c r="B69" s="23" t="s">
        <v>2</v>
      </c>
      <c r="C69" s="23" t="s">
        <v>53</v>
      </c>
      <c r="D69" s="24" t="s">
        <v>17</v>
      </c>
      <c r="E69" s="24" t="s">
        <v>23</v>
      </c>
      <c r="F69" s="23" t="s">
        <v>5</v>
      </c>
      <c r="G69" s="23" t="s">
        <v>6</v>
      </c>
      <c r="H69" s="23" t="s">
        <v>7</v>
      </c>
      <c r="I69" s="23" t="s">
        <v>8</v>
      </c>
    </row>
    <row r="70" spans="1:9" ht="20.25" customHeight="1">
      <c r="A70" s="13" t="s">
        <v>24</v>
      </c>
      <c r="B70" s="53" t="s">
        <v>25</v>
      </c>
      <c r="C70" s="53"/>
      <c r="D70" s="53"/>
      <c r="E70" s="53"/>
      <c r="F70" s="53"/>
      <c r="G70" s="53"/>
      <c r="H70" s="53"/>
      <c r="I70" s="53"/>
    </row>
    <row r="71" spans="1:9" ht="14.25">
      <c r="A71" s="42" t="s">
        <v>195</v>
      </c>
      <c r="B71" s="56" t="s">
        <v>26</v>
      </c>
      <c r="C71" s="47" t="s">
        <v>196</v>
      </c>
      <c r="D71" s="16">
        <v>1</v>
      </c>
      <c r="E71" s="16">
        <v>1</v>
      </c>
      <c r="F71" s="39" t="s">
        <v>197</v>
      </c>
      <c r="G71" s="18">
        <v>8116</v>
      </c>
      <c r="H71" s="30">
        <f>D71*E71*G71</f>
        <v>8116</v>
      </c>
      <c r="I71" s="48"/>
    </row>
    <row r="72" spans="1:9" ht="14.25">
      <c r="A72" s="42" t="s">
        <v>198</v>
      </c>
      <c r="B72" s="56"/>
      <c r="C72" s="47" t="s">
        <v>199</v>
      </c>
      <c r="D72" s="16">
        <v>1</v>
      </c>
      <c r="E72" s="16">
        <v>5</v>
      </c>
      <c r="F72" s="39" t="s">
        <v>105</v>
      </c>
      <c r="G72" s="18">
        <v>1773</v>
      </c>
      <c r="H72" s="30">
        <f>D72*E72*G72</f>
        <v>8865</v>
      </c>
      <c r="I72" s="14"/>
    </row>
    <row r="73" spans="1:9" ht="14.25">
      <c r="A73" s="42" t="s">
        <v>200</v>
      </c>
      <c r="B73" s="56"/>
      <c r="C73" s="47" t="s">
        <v>201</v>
      </c>
      <c r="D73" s="16">
        <v>1</v>
      </c>
      <c r="E73" s="16">
        <v>7</v>
      </c>
      <c r="F73" s="39" t="s">
        <v>202</v>
      </c>
      <c r="G73" s="18">
        <v>600</v>
      </c>
      <c r="H73" s="30">
        <f>D73*E73*G73</f>
        <v>4200</v>
      </c>
      <c r="I73" s="48"/>
    </row>
    <row r="74" spans="1:9" ht="20.25" customHeight="1">
      <c r="A74" s="55" t="s">
        <v>48</v>
      </c>
      <c r="B74" s="55"/>
      <c r="C74" s="55"/>
      <c r="D74" s="55"/>
      <c r="E74" s="55"/>
      <c r="F74" s="55"/>
      <c r="G74" s="55"/>
      <c r="H74" s="33">
        <f>SUM(H71:H73)</f>
        <v>21181</v>
      </c>
      <c r="I74" s="34"/>
    </row>
    <row r="75" spans="1:9" ht="20.25" customHeight="1">
      <c r="A75" s="23" t="s">
        <v>10</v>
      </c>
      <c r="B75" s="23" t="s">
        <v>2</v>
      </c>
      <c r="C75" s="23" t="s">
        <v>53</v>
      </c>
      <c r="D75" s="32" t="s">
        <v>32</v>
      </c>
      <c r="E75" s="32" t="s">
        <v>71</v>
      </c>
      <c r="F75" s="23" t="s">
        <v>5</v>
      </c>
      <c r="G75" s="23" t="s">
        <v>6</v>
      </c>
      <c r="H75" s="23" t="s">
        <v>7</v>
      </c>
      <c r="I75" s="23" t="s">
        <v>8</v>
      </c>
    </row>
    <row r="76" spans="1:9" ht="20.25" customHeight="1">
      <c r="A76" s="13" t="s">
        <v>34</v>
      </c>
      <c r="B76" s="53" t="s">
        <v>28</v>
      </c>
      <c r="C76" s="53"/>
      <c r="D76" s="53"/>
      <c r="E76" s="53"/>
      <c r="F76" s="53"/>
      <c r="G76" s="53"/>
      <c r="H76" s="53"/>
      <c r="I76" s="53"/>
    </row>
    <row r="77" spans="1:9" ht="21.75" customHeight="1">
      <c r="A77" s="42" t="s">
        <v>203</v>
      </c>
      <c r="B77" s="47" t="s">
        <v>204</v>
      </c>
      <c r="C77" s="51" t="s">
        <v>205</v>
      </c>
      <c r="D77" s="16">
        <v>10</v>
      </c>
      <c r="E77" s="16">
        <v>1</v>
      </c>
      <c r="F77" s="39" t="s">
        <v>40</v>
      </c>
      <c r="G77" s="18">
        <v>12816</v>
      </c>
      <c r="H77" s="19">
        <f>D77*E77*G77</f>
        <v>128160</v>
      </c>
      <c r="I77" s="48"/>
    </row>
    <row r="78" spans="1:9" ht="21.75" customHeight="1">
      <c r="A78" s="42" t="s">
        <v>206</v>
      </c>
      <c r="B78" s="47" t="s">
        <v>238</v>
      </c>
      <c r="C78" s="51" t="s">
        <v>205</v>
      </c>
      <c r="D78" s="16">
        <v>1</v>
      </c>
      <c r="E78" s="16">
        <v>1</v>
      </c>
      <c r="F78" s="39" t="s">
        <v>40</v>
      </c>
      <c r="G78" s="18">
        <v>12614</v>
      </c>
      <c r="H78" s="19">
        <f>D78*E78*G78</f>
        <v>12614</v>
      </c>
      <c r="I78" s="48"/>
    </row>
    <row r="79" spans="1:9" ht="21.75" customHeight="1">
      <c r="A79" s="42" t="s">
        <v>207</v>
      </c>
      <c r="B79" s="47" t="s">
        <v>239</v>
      </c>
      <c r="C79" s="51" t="s">
        <v>205</v>
      </c>
      <c r="D79" s="16">
        <v>1</v>
      </c>
      <c r="E79" s="16">
        <v>1</v>
      </c>
      <c r="F79" s="39" t="s">
        <v>40</v>
      </c>
      <c r="G79" s="18">
        <v>15716</v>
      </c>
      <c r="H79" s="19">
        <f>D79*E79*G79</f>
        <v>15716</v>
      </c>
      <c r="I79" s="48"/>
    </row>
    <row r="80" spans="1:9" ht="22.5" customHeight="1">
      <c r="A80" s="42" t="s">
        <v>209</v>
      </c>
      <c r="B80" s="56" t="s">
        <v>240</v>
      </c>
      <c r="C80" s="51" t="s">
        <v>241</v>
      </c>
      <c r="D80" s="16">
        <v>1</v>
      </c>
      <c r="E80" s="16">
        <v>1</v>
      </c>
      <c r="F80" s="39" t="s">
        <v>40</v>
      </c>
      <c r="G80" s="18">
        <v>10922</v>
      </c>
      <c r="H80" s="19">
        <f>D80*E80*G80</f>
        <v>10922</v>
      </c>
      <c r="I80" s="48"/>
    </row>
    <row r="81" spans="1:9" ht="15" customHeight="1">
      <c r="A81" s="42" t="s">
        <v>212</v>
      </c>
      <c r="B81" s="56"/>
      <c r="C81" s="51" t="s">
        <v>208</v>
      </c>
      <c r="D81" s="16">
        <v>1</v>
      </c>
      <c r="E81" s="16">
        <v>1</v>
      </c>
      <c r="F81" s="39" t="s">
        <v>40</v>
      </c>
      <c r="G81" s="18">
        <v>1950</v>
      </c>
      <c r="H81" s="19">
        <f>D81*E81*G81</f>
        <v>1950</v>
      </c>
      <c r="I81" s="48"/>
    </row>
    <row r="82" spans="1:9" ht="15" customHeight="1">
      <c r="A82" s="42" t="s">
        <v>236</v>
      </c>
      <c r="B82" s="56" t="s">
        <v>210</v>
      </c>
      <c r="C82" s="41" t="s">
        <v>211</v>
      </c>
      <c r="D82" s="16">
        <v>7</v>
      </c>
      <c r="E82" s="16">
        <v>1</v>
      </c>
      <c r="F82" s="39" t="s">
        <v>40</v>
      </c>
      <c r="G82" s="18">
        <v>2635.7139999999999</v>
      </c>
      <c r="H82" s="19">
        <f t="shared" ref="H82:H83" si="6">D82*E82*G82</f>
        <v>18449.998</v>
      </c>
      <c r="I82" s="48"/>
    </row>
    <row r="83" spans="1:9" ht="15" customHeight="1">
      <c r="A83" s="42" t="s">
        <v>237</v>
      </c>
      <c r="B83" s="56"/>
      <c r="C83" s="51" t="s">
        <v>208</v>
      </c>
      <c r="D83" s="16">
        <v>1</v>
      </c>
      <c r="E83" s="16">
        <v>1</v>
      </c>
      <c r="F83" s="39" t="s">
        <v>40</v>
      </c>
      <c r="G83" s="18">
        <v>417</v>
      </c>
      <c r="H83" s="19">
        <f t="shared" si="6"/>
        <v>417</v>
      </c>
      <c r="I83" s="48"/>
    </row>
    <row r="84" spans="1:9" ht="20.25" customHeight="1">
      <c r="A84" s="55" t="s">
        <v>48</v>
      </c>
      <c r="B84" s="55"/>
      <c r="C84" s="55"/>
      <c r="D84" s="55"/>
      <c r="E84" s="55"/>
      <c r="F84" s="55"/>
      <c r="G84" s="55"/>
      <c r="H84" s="33">
        <f>SUM(H77:H83)</f>
        <v>188228.99799999999</v>
      </c>
      <c r="I84" s="34"/>
    </row>
    <row r="85" spans="1:9" ht="20.25" customHeight="1">
      <c r="A85" s="23" t="s">
        <v>1</v>
      </c>
      <c r="B85" s="23" t="s">
        <v>2</v>
      </c>
      <c r="C85" s="23" t="s">
        <v>53</v>
      </c>
      <c r="D85" s="59" t="s">
        <v>3</v>
      </c>
      <c r="E85" s="59"/>
      <c r="F85" s="23" t="s">
        <v>5</v>
      </c>
      <c r="G85" s="23" t="s">
        <v>6</v>
      </c>
      <c r="H85" s="23" t="s">
        <v>7</v>
      </c>
      <c r="I85" s="23" t="s">
        <v>8</v>
      </c>
    </row>
    <row r="86" spans="1:9" ht="20.25" customHeight="1">
      <c r="A86" s="13" t="s">
        <v>39</v>
      </c>
      <c r="B86" s="53" t="s">
        <v>38</v>
      </c>
      <c r="C86" s="53"/>
      <c r="D86" s="53"/>
      <c r="E86" s="53"/>
      <c r="F86" s="53"/>
      <c r="G86" s="53"/>
      <c r="H86" s="53"/>
      <c r="I86" s="53"/>
    </row>
    <row r="87" spans="1:9" ht="20.25" customHeight="1">
      <c r="A87" s="27" t="s">
        <v>63</v>
      </c>
      <c r="B87" s="14" t="s">
        <v>38</v>
      </c>
      <c r="C87" s="14"/>
      <c r="D87" s="61">
        <f>H84+H74+H68+H64</f>
        <v>913572.25569999998</v>
      </c>
      <c r="E87" s="62"/>
      <c r="F87" s="28" t="s">
        <v>70</v>
      </c>
      <c r="G87" s="38">
        <v>0.06</v>
      </c>
      <c r="H87" s="19">
        <f>D87*G87</f>
        <v>54814.335341999998</v>
      </c>
      <c r="I87" s="14"/>
    </row>
    <row r="88" spans="1:9" ht="20.25" customHeight="1">
      <c r="A88" s="35" t="s">
        <v>50</v>
      </c>
      <c r="B88" s="35"/>
      <c r="C88" s="35"/>
      <c r="D88" s="35"/>
      <c r="E88" s="35"/>
      <c r="F88" s="35"/>
      <c r="G88" s="35"/>
      <c r="H88" s="44">
        <f>H64+H68+H74+H84+H87</f>
        <v>968386.59104199999</v>
      </c>
      <c r="I88" s="36"/>
    </row>
    <row r="89" spans="1:9" ht="20.25" customHeight="1">
      <c r="A89" s="57" t="s">
        <v>27</v>
      </c>
      <c r="B89" s="58"/>
      <c r="C89" s="58"/>
      <c r="D89" s="58"/>
      <c r="E89" s="58"/>
      <c r="F89" s="58"/>
      <c r="G89" s="58"/>
      <c r="H89" s="58"/>
      <c r="I89" s="58"/>
    </row>
  </sheetData>
  <mergeCells count="39">
    <mergeCell ref="A5:I5"/>
    <mergeCell ref="A1:I1"/>
    <mergeCell ref="A7:F7"/>
    <mergeCell ref="G7:I7"/>
    <mergeCell ref="D2:E2"/>
    <mergeCell ref="D3:E3"/>
    <mergeCell ref="H2:I2"/>
    <mergeCell ref="H3:I3"/>
    <mergeCell ref="H4:I4"/>
    <mergeCell ref="B6:H6"/>
    <mergeCell ref="A13:G13"/>
    <mergeCell ref="B30:H30"/>
    <mergeCell ref="B15:H15"/>
    <mergeCell ref="A28:G28"/>
    <mergeCell ref="B9:H9"/>
    <mergeCell ref="A89:I89"/>
    <mergeCell ref="D65:E65"/>
    <mergeCell ref="B66:I66"/>
    <mergeCell ref="D67:E67"/>
    <mergeCell ref="A68:G68"/>
    <mergeCell ref="B70:I70"/>
    <mergeCell ref="A74:G74"/>
    <mergeCell ref="D85:E85"/>
    <mergeCell ref="D87:E87"/>
    <mergeCell ref="B86:I86"/>
    <mergeCell ref="B71:B73"/>
    <mergeCell ref="B80:B81"/>
    <mergeCell ref="B82:B83"/>
    <mergeCell ref="B38:H38"/>
    <mergeCell ref="A36:G36"/>
    <mergeCell ref="B58:I58"/>
    <mergeCell ref="A63:G63"/>
    <mergeCell ref="A84:G84"/>
    <mergeCell ref="B76:I76"/>
    <mergeCell ref="A56:G56"/>
    <mergeCell ref="B39:B41"/>
    <mergeCell ref="B45:B47"/>
    <mergeCell ref="B49:B54"/>
    <mergeCell ref="B43:B44"/>
  </mergeCells>
  <phoneticPr fontId="21" type="noConversion"/>
  <dataValidations count="1">
    <dataValidation type="list" allowBlank="1" showInputMessage="1" showErrorMessage="1" sqref="B3">
      <formula1>"国内会议,国际会议"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2014-01-20T09:26:40Z</cp:lastPrinted>
  <dcterms:created xsi:type="dcterms:W3CDTF">2006-09-13T11:21:51Z</dcterms:created>
  <dcterms:modified xsi:type="dcterms:W3CDTF">2018-10-11T15:04:26Z</dcterms:modified>
</cp:coreProperties>
</file>