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4" rupBuild="20910"/>
  <workbookPr autoCompressPictures="0"/>
  <bookViews>
    <workbookView xWindow="0" yWindow="0" windowWidth="25600" windowHeight="16060" tabRatio="435"/>
  </bookViews>
  <sheets>
    <sheet name="2018年讴歌经销商年终会议报价单" sheetId="4"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I156" i="4" l="1"/>
  <c r="I157" i="4"/>
  <c r="I158" i="4"/>
  <c r="I159" i="4"/>
  <c r="I160" i="4"/>
  <c r="I161" i="4"/>
  <c r="I155" i="4"/>
  <c r="I127" i="4"/>
  <c r="I128" i="4"/>
  <c r="I129" i="4"/>
  <c r="I132" i="4"/>
  <c r="I133" i="4"/>
  <c r="I134" i="4"/>
  <c r="I135" i="4"/>
  <c r="I136" i="4"/>
  <c r="I137" i="4"/>
  <c r="I138" i="4"/>
  <c r="I139" i="4"/>
  <c r="I126" i="4"/>
  <c r="I103" i="4"/>
  <c r="I104" i="4"/>
  <c r="I105" i="4"/>
  <c r="I106" i="4"/>
  <c r="I107" i="4"/>
  <c r="I108" i="4"/>
  <c r="I109" i="4"/>
  <c r="I110" i="4"/>
  <c r="I113" i="4"/>
  <c r="I114" i="4"/>
  <c r="I115" i="4"/>
  <c r="I116" i="4"/>
  <c r="I117" i="4"/>
  <c r="I118" i="4"/>
  <c r="I119" i="4"/>
  <c r="I120" i="4"/>
  <c r="I121" i="4"/>
  <c r="I122" i="4"/>
  <c r="I102" i="4"/>
  <c r="I76" i="4"/>
  <c r="I33" i="4"/>
  <c r="I34" i="4"/>
  <c r="I35" i="4"/>
  <c r="I36" i="4"/>
  <c r="I40" i="4"/>
  <c r="I41" i="4"/>
  <c r="I43" i="4"/>
  <c r="I44" i="4"/>
  <c r="I46" i="4"/>
  <c r="I47" i="4"/>
  <c r="I48" i="4"/>
  <c r="I49" i="4"/>
  <c r="I50" i="4"/>
  <c r="I51" i="4"/>
  <c r="I52" i="4"/>
  <c r="I53" i="4"/>
  <c r="I54" i="4"/>
  <c r="I11" i="4"/>
  <c r="I140" i="4"/>
  <c r="I14" i="4"/>
  <c r="I123" i="4"/>
  <c r="I13" i="4"/>
  <c r="I69" i="4"/>
  <c r="I72" i="4"/>
  <c r="I57" i="4"/>
  <c r="I73" i="4"/>
  <c r="I77" i="4"/>
  <c r="I78" i="4"/>
  <c r="I79" i="4"/>
  <c r="I87" i="4"/>
  <c r="I71" i="4"/>
  <c r="I94" i="4"/>
  <c r="I99" i="4"/>
  <c r="I12" i="4"/>
  <c r="I152" i="4"/>
  <c r="I15" i="4"/>
  <c r="I162" i="4"/>
  <c r="I16" i="4"/>
  <c r="I17" i="4"/>
  <c r="I18" i="4"/>
  <c r="I19" i="4"/>
  <c r="I20" i="4"/>
  <c r="I21" i="4"/>
  <c r="I144" i="4"/>
  <c r="I145" i="4"/>
  <c r="I146" i="4"/>
  <c r="I147" i="4"/>
  <c r="I148" i="4"/>
  <c r="I150" i="4"/>
  <c r="I151" i="4"/>
  <c r="I143" i="4"/>
  <c r="I58" i="4"/>
  <c r="I59" i="4"/>
  <c r="I60" i="4"/>
  <c r="I61" i="4"/>
  <c r="I62" i="4"/>
  <c r="I63" i="4"/>
  <c r="I64" i="4"/>
  <c r="I65" i="4"/>
  <c r="I66" i="4"/>
  <c r="I67" i="4"/>
  <c r="I68" i="4"/>
  <c r="I70" i="4"/>
  <c r="I74" i="4"/>
  <c r="I75" i="4"/>
  <c r="I80" i="4"/>
  <c r="I81" i="4"/>
  <c r="I82" i="4"/>
  <c r="I83" i="4"/>
  <c r="I84" i="4"/>
  <c r="I85" i="4"/>
  <c r="I86" i="4"/>
  <c r="I88" i="4"/>
  <c r="I89" i="4"/>
  <c r="I90" i="4"/>
  <c r="I91" i="4"/>
  <c r="I92" i="4"/>
  <c r="I93" i="4"/>
  <c r="I95" i="4"/>
  <c r="I96" i="4"/>
  <c r="I97" i="4"/>
  <c r="I98" i="4"/>
  <c r="I32" i="4"/>
  <c r="I25" i="4"/>
  <c r="I26" i="4"/>
  <c r="I27" i="4"/>
  <c r="I28" i="4"/>
  <c r="I24" i="4"/>
  <c r="I29" i="4"/>
  <c r="I10" i="4"/>
</calcChain>
</file>

<file path=xl/sharedStrings.xml><?xml version="1.0" encoding="utf-8"?>
<sst xmlns="http://schemas.openxmlformats.org/spreadsheetml/2006/main" count="458" uniqueCount="270">
  <si>
    <t>单位</t>
  </si>
  <si>
    <t>数量</t>
  </si>
  <si>
    <t>单价</t>
  </si>
  <si>
    <t>合计：</t>
  </si>
  <si>
    <t xml:space="preserve">  Production Quotation</t>
  </si>
  <si>
    <t>提报人：</t>
  </si>
  <si>
    <t>联系方式：</t>
  </si>
  <si>
    <t>项目费用汇总</t>
  </si>
  <si>
    <t>A</t>
  </si>
  <si>
    <t>NO.</t>
  </si>
  <si>
    <t>项目描述（项目用途等）</t>
  </si>
  <si>
    <t>项目说明（规格、材质、工艺等）</t>
  </si>
  <si>
    <t>天数/周期</t>
  </si>
  <si>
    <t>总价</t>
  </si>
  <si>
    <t>提报方（签字盖章）：</t>
  </si>
  <si>
    <t>客户确认</t>
  </si>
  <si>
    <t xml:space="preserve"> 项目 </t>
  </si>
  <si>
    <t>*The quotation is only for this project,This quotation shall be subject to the terms of the general cooperation agreement signed by the client and the agency此报价仅对本项目有效，本报价单受客户和代理商签订的总体合作协议条款的管辖。</t>
  </si>
  <si>
    <t>*This quotation transmitted is classified and referred to only for the person to whom it is related.If you are not the relevant person to this project, any review, retransmission and reveal, or sending to press , copying, circulation or other use of this quotation is strictly prohibited.                                                                                                                                                                   
此报价为商业秘密，仅供与本业务有关人员查阅。 若您并非本业务有关人员，禁止对本报价进行任何评论、传输或将此报价披露、付印、拷贝、传播或作其它用途。</t>
  </si>
  <si>
    <t>董文平</t>
    <phoneticPr fontId="4" type="noConversion"/>
  </si>
  <si>
    <t>项目名称：</t>
    <phoneticPr fontId="4" type="noConversion"/>
  </si>
  <si>
    <t>B</t>
    <phoneticPr fontId="8" type="noConversion"/>
  </si>
  <si>
    <t>C</t>
    <phoneticPr fontId="8" type="noConversion"/>
  </si>
  <si>
    <t>小计</t>
    <phoneticPr fontId="4" type="noConversion"/>
  </si>
  <si>
    <t>Terms of this quotation 本预算单条款:</t>
    <phoneticPr fontId="8" type="noConversion"/>
  </si>
  <si>
    <t>合计：</t>
    <phoneticPr fontId="8" type="noConversion"/>
  </si>
  <si>
    <t>税金(6%)</t>
    <phoneticPr fontId="4" type="noConversion"/>
  </si>
  <si>
    <t xml:space="preserve"> </t>
    <phoneticPr fontId="8" type="noConversion"/>
  </si>
  <si>
    <t>2018年到家集团年会-报价单</t>
    <phoneticPr fontId="4" type="noConversion"/>
  </si>
  <si>
    <t>2018年到家集团年会-报价单</t>
    <phoneticPr fontId="8" type="noConversion"/>
  </si>
  <si>
    <t>A.场地费用</t>
    <phoneticPr fontId="4" type="noConversion"/>
  </si>
  <si>
    <t>场地费</t>
    <phoneticPr fontId="8" type="noConversion"/>
  </si>
  <si>
    <t>北展剧场（搭建日）</t>
    <phoneticPr fontId="8" type="noConversion"/>
  </si>
  <si>
    <t>日</t>
    <phoneticPr fontId="4" type="noConversion"/>
  </si>
  <si>
    <t>北展剧场（彩排日）</t>
    <phoneticPr fontId="8" type="noConversion"/>
  </si>
  <si>
    <t>北展剧场（活动日）</t>
    <phoneticPr fontId="8" type="noConversion"/>
  </si>
  <si>
    <t>小时</t>
    <phoneticPr fontId="8" type="noConversion"/>
  </si>
  <si>
    <t>北展剧场（撤场日）</t>
    <phoneticPr fontId="8" type="noConversion"/>
  </si>
  <si>
    <t>活动报批</t>
    <phoneticPr fontId="8" type="noConversion"/>
  </si>
  <si>
    <t>次</t>
    <phoneticPr fontId="8" type="noConversion"/>
  </si>
  <si>
    <t>B.搭建费用</t>
    <phoneticPr fontId="4" type="noConversion"/>
  </si>
  <si>
    <t>场地费用</t>
    <phoneticPr fontId="8" type="noConversion"/>
  </si>
  <si>
    <t>搭建费用</t>
    <phoneticPr fontId="8" type="noConversion"/>
  </si>
  <si>
    <t>舞台</t>
  </si>
  <si>
    <t>工字钢结构 面铺双层18厘多层板 包含槮光槽</t>
  </si>
  <si>
    <t>舞台面板</t>
  </si>
  <si>
    <t>木制三聚氰胺板饰面</t>
  </si>
  <si>
    <t>舞台侧板</t>
  </si>
  <si>
    <t>台阶</t>
  </si>
  <si>
    <t>异形木制结构 台面木制三聚氰胺板 侧面为乳胶漆饰面 包含槮光灯槽</t>
  </si>
  <si>
    <t>弧形LED屏幕底座</t>
  </si>
  <si>
    <t>异形钢木结构 乳胶漆饰面</t>
  </si>
  <si>
    <t>钢木结构造型  中间部分方块板为 中心轴杆上下翻转式结构 正反面画面</t>
  </si>
  <si>
    <t>舞台制作费</t>
    <phoneticPr fontId="8" type="noConversion"/>
  </si>
  <si>
    <t>平米</t>
  </si>
  <si>
    <t>组</t>
  </si>
  <si>
    <t>项</t>
  </si>
  <si>
    <t>LED底座制作费</t>
    <phoneticPr fontId="8" type="noConversion"/>
  </si>
  <si>
    <t>舞台效果制作费</t>
    <phoneticPr fontId="8" type="noConversion"/>
  </si>
  <si>
    <t>签到背景板制作费</t>
    <phoneticPr fontId="8" type="noConversion"/>
  </si>
  <si>
    <t>物料运输</t>
  </si>
  <si>
    <t>唐山工厂至北京往返</t>
  </si>
  <si>
    <t>进拆场人工</t>
  </si>
  <si>
    <t>30人搭建2天，拆除1天，共计3个白天 每人加班24小时（含路上唐山至北京交通时间，工厂加班6小时为一个白班）</t>
  </si>
  <si>
    <t>值班人员</t>
  </si>
  <si>
    <t>2人值班4天（包含住宿）</t>
  </si>
  <si>
    <t>差补</t>
  </si>
  <si>
    <t xml:space="preserve">30人1天 </t>
  </si>
  <si>
    <t>美工</t>
  </si>
  <si>
    <t>背墙画面及立体字</t>
  </si>
  <si>
    <t>电工</t>
  </si>
  <si>
    <t>普通照明及电线电缆闸箱 等铺料</t>
  </si>
  <si>
    <t>人员交通</t>
  </si>
  <si>
    <t>30人搭建及拆除往返交通 唐山至北京，及北京当地交通</t>
  </si>
  <si>
    <t>工日</t>
  </si>
  <si>
    <t>天</t>
  </si>
  <si>
    <t>工人劳务费</t>
    <phoneticPr fontId="8" type="noConversion"/>
  </si>
  <si>
    <t>运输费</t>
    <phoneticPr fontId="8" type="noConversion"/>
  </si>
  <si>
    <t>发光Logo</t>
    <phoneticPr fontId="8" type="noConversion"/>
  </si>
  <si>
    <t>波音软薄，内置灯箱</t>
    <phoneticPr fontId="8" type="noConversion"/>
  </si>
  <si>
    <t>项</t>
    <phoneticPr fontId="8" type="noConversion"/>
  </si>
  <si>
    <t>钢木结构 乳胶漆饰面（黑色）</t>
    <phoneticPr fontId="8" type="noConversion"/>
  </si>
  <si>
    <t>门头结构</t>
    <phoneticPr fontId="8" type="noConversion"/>
  </si>
  <si>
    <t>门头灯带</t>
    <phoneticPr fontId="8" type="noConversion"/>
  </si>
  <si>
    <t>门头装饰片</t>
    <phoneticPr fontId="8" type="noConversion"/>
  </si>
  <si>
    <t>钢木结构，定制钢架固定，示面底色黑</t>
    <phoneticPr fontId="8" type="noConversion"/>
  </si>
  <si>
    <t>鳞波片，内置LED灯带</t>
    <phoneticPr fontId="8" type="noConversion"/>
  </si>
  <si>
    <t>反光片（银色&amp;金色）</t>
    <phoneticPr fontId="8" type="noConversion"/>
  </si>
  <si>
    <t>工人费用</t>
    <phoneticPr fontId="8" type="noConversion"/>
  </si>
  <si>
    <t>天</t>
    <phoneticPr fontId="8" type="noConversion"/>
  </si>
  <si>
    <t>旗帜制作费</t>
    <phoneticPr fontId="8" type="noConversion"/>
  </si>
  <si>
    <t>外场刀旗</t>
    <phoneticPr fontId="8" type="noConversion"/>
  </si>
  <si>
    <t>环节logo大旗</t>
    <phoneticPr fontId="8" type="noConversion"/>
  </si>
  <si>
    <t>热转印旗帜布</t>
    <phoneticPr fontId="8" type="noConversion"/>
  </si>
  <si>
    <t>个</t>
  </si>
  <si>
    <t>个</t>
    <phoneticPr fontId="8" type="noConversion"/>
  </si>
  <si>
    <t>块</t>
    <phoneticPr fontId="8" type="noConversion"/>
  </si>
  <si>
    <t>C.AV设备</t>
    <phoneticPr fontId="4" type="noConversion"/>
  </si>
  <si>
    <t>音响设备费用</t>
    <phoneticPr fontId="8" type="noConversion"/>
  </si>
  <si>
    <t xml:space="preserve">ZSOUND 110  阵列全频音响 </t>
  </si>
  <si>
    <t>ZSOUND 110S  线阵列低频音响</t>
  </si>
  <si>
    <t>NEXO PS-15全频音箱</t>
  </si>
  <si>
    <t>YAMAHA  LS9-32 MIXER 数字调音台</t>
  </si>
  <si>
    <t>sound 专业演出功率放大器</t>
  </si>
  <si>
    <t>专业演出均衡处理器</t>
  </si>
  <si>
    <t>专业演出效果处理器</t>
  </si>
  <si>
    <t>NEXO 966 音箱处理器</t>
  </si>
  <si>
    <t>SHURE U24D/BETA87  UHF  HANDHELD MIC无线手持话筒</t>
  </si>
  <si>
    <t>SHURE U24D/BETA58  UHF  HANDHELD MIC无线头戴话筒</t>
  </si>
  <si>
    <t>AUDIO--TECHNICA AT-859Q MIC鹅颈话筒</t>
  </si>
  <si>
    <t>线材辅料</t>
  </si>
  <si>
    <t>支</t>
  </si>
  <si>
    <t>台</t>
  </si>
  <si>
    <t>灯光设备费用</t>
    <phoneticPr fontId="8" type="noConversion"/>
  </si>
  <si>
    <t>ROBE 5R COLOR  BEAM      电脑光束灯</t>
  </si>
  <si>
    <t>ROBE 1200E COLOR SPOT   电脑图案灯</t>
  </si>
  <si>
    <t>ETC PAR 750W  面光灯</t>
  </si>
  <si>
    <t>MARTIN LED PAR  LED灯</t>
  </si>
  <si>
    <t>M2控台</t>
  </si>
  <si>
    <t>DMX SIGNAL AMPLIFIER  信号放大器</t>
  </si>
  <si>
    <t>FDL 24*4KW 硅车</t>
  </si>
  <si>
    <t>视频设备费用</t>
    <phoneticPr fontId="8" type="noConversion"/>
  </si>
  <si>
    <t>LED  CREE P3 (128点)户内高清屏幕:弧形屏幕：12米x6米x2组</t>
  </si>
  <si>
    <t>LED  CREE P3 (128点)户内高清屏幕：12米x4.5米</t>
  </si>
  <si>
    <t>LED  CREE P3 (128点)户内高清屏幕：12米x2米</t>
  </si>
  <si>
    <t>LED视频处理器VXFour</t>
  </si>
  <si>
    <t>ANALOGWAY 630无缝切换器</t>
  </si>
  <si>
    <t>4K tow 4K转换器</t>
  </si>
  <si>
    <t>WATCHOUT Program 视频拼接程序编辑</t>
  </si>
  <si>
    <t>VIDEO DA 1in-4out 视频分配器</t>
  </si>
  <si>
    <t>KRAMER Vp400n VGA分配器</t>
  </si>
  <si>
    <t>SEAMLESS SWITCHER VIDEO EQ MAGNMAG FOUR</t>
  </si>
  <si>
    <t>MAC 4K高清Player</t>
  </si>
  <si>
    <t>SAMSUNG 17'' 视频监视器</t>
  </si>
  <si>
    <t>光纤</t>
  </si>
  <si>
    <t>MAC BOOK PRO Player</t>
  </si>
  <si>
    <t>IBM 会务专用笔记本</t>
  </si>
  <si>
    <t>DSAN CUE Light</t>
  </si>
  <si>
    <t>点</t>
  </si>
  <si>
    <t>套</t>
  </si>
  <si>
    <t>特效设备</t>
    <phoneticPr fontId="8" type="noConversion"/>
  </si>
  <si>
    <t>DELIYA 2000W 特效雾机</t>
  </si>
  <si>
    <t>线材物料</t>
  </si>
  <si>
    <t>舞美搭建部分、其他费用</t>
    <phoneticPr fontId="8" type="noConversion"/>
  </si>
  <si>
    <t>TRANSPORTATION PART 运输（市内单程）</t>
  </si>
  <si>
    <t>技术人员费用（北京市内）</t>
  </si>
  <si>
    <t>车</t>
  </si>
  <si>
    <t>人</t>
  </si>
  <si>
    <t>服务费（8%）</t>
    <phoneticPr fontId="8" type="noConversion"/>
  </si>
  <si>
    <t>未税合计</t>
    <phoneticPr fontId="8" type="noConversion"/>
  </si>
  <si>
    <t>含税费用总计</t>
    <phoneticPr fontId="4" type="noConversion"/>
  </si>
  <si>
    <t>D.第三方人员</t>
    <phoneticPr fontId="4" type="noConversion"/>
  </si>
  <si>
    <t>主持人</t>
    <phoneticPr fontId="8" type="noConversion"/>
  </si>
  <si>
    <t>主持人彩排</t>
    <phoneticPr fontId="8" type="noConversion"/>
  </si>
  <si>
    <t>主持人费用</t>
    <phoneticPr fontId="8" type="noConversion"/>
  </si>
  <si>
    <t>舞蹈演员费用</t>
    <phoneticPr fontId="8" type="noConversion"/>
  </si>
  <si>
    <t>踢踏舞彩排</t>
    <phoneticPr fontId="8" type="noConversion"/>
  </si>
  <si>
    <t>踢踏舞演员</t>
    <phoneticPr fontId="8" type="noConversion"/>
  </si>
  <si>
    <t>主持人补助（餐费&amp;交通费）</t>
    <phoneticPr fontId="8" type="noConversion"/>
  </si>
  <si>
    <t>人屏互动舞蹈演员彩排</t>
    <phoneticPr fontId="8" type="noConversion"/>
  </si>
  <si>
    <t>人屏互动舞蹈演员</t>
    <phoneticPr fontId="8" type="noConversion"/>
  </si>
  <si>
    <t>人屏互动舞蹈演员（餐费&amp;交通费）</t>
    <phoneticPr fontId="8" type="noConversion"/>
  </si>
  <si>
    <t>踢踏舞演员（餐费&amp;交通费）</t>
    <phoneticPr fontId="8" type="noConversion"/>
  </si>
  <si>
    <t>刘铮出场费</t>
    <phoneticPr fontId="8" type="noConversion"/>
  </si>
  <si>
    <t>刘铮出场费（餐费&amp;交通费）</t>
    <phoneticPr fontId="8" type="noConversion"/>
  </si>
  <si>
    <t>礼仪费用</t>
    <phoneticPr fontId="8" type="noConversion"/>
  </si>
  <si>
    <t>礼仪彩排</t>
    <phoneticPr fontId="8" type="noConversion"/>
  </si>
  <si>
    <t>礼仪补助（餐费&amp;交通费）</t>
    <phoneticPr fontId="8" type="noConversion"/>
  </si>
  <si>
    <t>礼仪</t>
    <phoneticPr fontId="8" type="noConversion"/>
  </si>
  <si>
    <t>人屏互动舞蹈演员费用</t>
    <phoneticPr fontId="8" type="noConversion"/>
  </si>
  <si>
    <t>魔术费用</t>
    <phoneticPr fontId="8" type="noConversion"/>
  </si>
  <si>
    <t>兼职费用</t>
    <phoneticPr fontId="8" type="noConversion"/>
  </si>
  <si>
    <t>兼职彩排</t>
    <phoneticPr fontId="8" type="noConversion"/>
  </si>
  <si>
    <t>兼职</t>
    <phoneticPr fontId="8" type="noConversion"/>
  </si>
  <si>
    <t>兼职补助（餐费&amp;交通费）</t>
    <phoneticPr fontId="8" type="noConversion"/>
  </si>
  <si>
    <t>12月19日</t>
    <phoneticPr fontId="8" type="noConversion"/>
  </si>
  <si>
    <t>12月18日</t>
    <phoneticPr fontId="8" type="noConversion"/>
  </si>
  <si>
    <t>12月17-18日（2天）</t>
    <phoneticPr fontId="8" type="noConversion"/>
  </si>
  <si>
    <t>12日19日（上午半天）</t>
    <phoneticPr fontId="8" type="noConversion"/>
  </si>
  <si>
    <t>12日19日（14:00-17:00）</t>
    <phoneticPr fontId="8" type="noConversion"/>
  </si>
  <si>
    <t>12月19日（晚）</t>
    <phoneticPr fontId="8" type="noConversion"/>
  </si>
  <si>
    <t>12月18-19日</t>
    <phoneticPr fontId="8" type="noConversion"/>
  </si>
  <si>
    <t>人</t>
    <phoneticPr fontId="8" type="noConversion"/>
  </si>
  <si>
    <t>第三方人员费用</t>
    <phoneticPr fontId="8" type="noConversion"/>
  </si>
  <si>
    <t>D</t>
    <phoneticPr fontId="8" type="noConversion"/>
  </si>
  <si>
    <t>AV费用</t>
    <phoneticPr fontId="8" type="noConversion"/>
  </si>
  <si>
    <t>手卡</t>
    <phoneticPr fontId="8" type="noConversion"/>
  </si>
  <si>
    <t>椅背贴</t>
    <phoneticPr fontId="8" type="noConversion"/>
  </si>
  <si>
    <t>签到笔</t>
    <phoneticPr fontId="8" type="noConversion"/>
  </si>
  <si>
    <t>启动仪式-鱼缸</t>
    <phoneticPr fontId="8" type="noConversion"/>
  </si>
  <si>
    <t>定制鱼缸</t>
    <phoneticPr fontId="8" type="noConversion"/>
  </si>
  <si>
    <t>鱼</t>
    <phoneticPr fontId="8" type="noConversion"/>
  </si>
  <si>
    <t>鱼缸</t>
    <phoneticPr fontId="8" type="noConversion"/>
  </si>
  <si>
    <t>白卡纸150g</t>
    <phoneticPr fontId="8" type="noConversion"/>
  </si>
  <si>
    <t>张</t>
    <phoneticPr fontId="8" type="noConversion"/>
  </si>
  <si>
    <t>白卡纸250g</t>
    <phoneticPr fontId="8" type="noConversion"/>
  </si>
  <si>
    <t>单面印刷</t>
    <phoneticPr fontId="8" type="noConversion"/>
  </si>
  <si>
    <t>魔术贴纸100g</t>
    <phoneticPr fontId="8" type="noConversion"/>
  </si>
  <si>
    <t>张</t>
    <phoneticPr fontId="8" type="noConversion"/>
  </si>
  <si>
    <t>马克笔</t>
    <phoneticPr fontId="8" type="noConversion"/>
  </si>
  <si>
    <t>银色&amp;金色</t>
    <phoneticPr fontId="8" type="noConversion"/>
  </si>
  <si>
    <t>支</t>
    <phoneticPr fontId="8" type="noConversion"/>
  </si>
  <si>
    <t>启动环节-小鱼缸</t>
    <phoneticPr fontId="8" type="noConversion"/>
  </si>
  <si>
    <t>玻璃</t>
    <phoneticPr fontId="8" type="noConversion"/>
  </si>
  <si>
    <t>金鱼</t>
    <phoneticPr fontId="8" type="noConversion"/>
  </si>
  <si>
    <t>条</t>
    <phoneticPr fontId="8" type="noConversion"/>
  </si>
  <si>
    <t>LED胸针</t>
    <phoneticPr fontId="8" type="noConversion"/>
  </si>
  <si>
    <t>个</t>
    <phoneticPr fontId="8" type="noConversion"/>
  </si>
  <si>
    <t>E.物料</t>
    <phoneticPr fontId="4" type="noConversion"/>
  </si>
  <si>
    <t>物料</t>
    <phoneticPr fontId="8" type="noConversion"/>
  </si>
  <si>
    <t>E</t>
    <phoneticPr fontId="8" type="noConversion"/>
  </si>
  <si>
    <t>F</t>
    <phoneticPr fontId="8" type="noConversion"/>
  </si>
  <si>
    <t>G</t>
    <phoneticPr fontId="8" type="noConversion"/>
  </si>
  <si>
    <t>现场摄影</t>
  </si>
  <si>
    <t>现场摄像</t>
  </si>
  <si>
    <t>VPHOTO 云摄影</t>
  </si>
  <si>
    <t>摄影摄像</t>
    <phoneticPr fontId="8" type="noConversion"/>
  </si>
  <si>
    <t>摇臂</t>
    <phoneticPr fontId="8" type="noConversion"/>
  </si>
  <si>
    <t>抽奖礼品</t>
    <phoneticPr fontId="8" type="noConversion"/>
  </si>
  <si>
    <t>颁奖礼品</t>
    <phoneticPr fontId="8" type="noConversion"/>
  </si>
  <si>
    <t>一等奖</t>
    <phoneticPr fontId="8" type="noConversion"/>
  </si>
  <si>
    <t>二等奖</t>
    <phoneticPr fontId="8" type="noConversion"/>
  </si>
  <si>
    <t>三等奖</t>
    <phoneticPr fontId="8" type="noConversion"/>
  </si>
  <si>
    <t>话筒套</t>
    <phoneticPr fontId="8" type="noConversion"/>
  </si>
  <si>
    <t>PVC材质</t>
    <phoneticPr fontId="8" type="noConversion"/>
  </si>
  <si>
    <t>对讲机</t>
    <phoneticPr fontId="8" type="noConversion"/>
  </si>
  <si>
    <t>台</t>
    <phoneticPr fontId="8" type="noConversion"/>
  </si>
  <si>
    <t>启动仪式视频</t>
    <phoneticPr fontId="8" type="noConversion"/>
  </si>
  <si>
    <t>F.视频&amp;拍摄</t>
    <phoneticPr fontId="4" type="noConversion"/>
  </si>
  <si>
    <t>项</t>
    <phoneticPr fontId="8" type="noConversion"/>
  </si>
  <si>
    <t>视频</t>
    <phoneticPr fontId="8" type="noConversion"/>
  </si>
  <si>
    <t>后期活动视频剪辑</t>
    <phoneticPr fontId="8" type="noConversion"/>
  </si>
  <si>
    <t>2D设计</t>
  </si>
  <si>
    <t>KV、延展设计、最终完稿</t>
  </si>
  <si>
    <t>3D设计</t>
  </si>
  <si>
    <t>会场效果图</t>
  </si>
  <si>
    <t>方案</t>
  </si>
  <si>
    <t>策划方案撰写、执行案撰写、后期报告</t>
  </si>
  <si>
    <t>执行费用</t>
  </si>
  <si>
    <t>项目总监劳务费</t>
  </si>
  <si>
    <t>项目经理劳务费</t>
  </si>
  <si>
    <t>工作人员交通+餐费+通讯补助</t>
  </si>
  <si>
    <t>人/天</t>
  </si>
  <si>
    <t>G.项目人员</t>
    <phoneticPr fontId="4" type="noConversion"/>
  </si>
  <si>
    <t>项目人员</t>
    <phoneticPr fontId="8" type="noConversion"/>
  </si>
  <si>
    <t>领导视频</t>
    <phoneticPr fontId="8" type="noConversion"/>
  </si>
  <si>
    <t>BOSS秀</t>
    <phoneticPr fontId="8" type="noConversion"/>
  </si>
  <si>
    <t>海底世界</t>
    <phoneticPr fontId="8" type="noConversion"/>
  </si>
  <si>
    <t>互动视频</t>
    <phoneticPr fontId="8" type="noConversion"/>
  </si>
  <si>
    <t>人屏互动</t>
    <phoneticPr fontId="8" type="noConversion"/>
  </si>
  <si>
    <t>视频展播</t>
    <phoneticPr fontId="8" type="noConversion"/>
  </si>
  <si>
    <t>《我们到家人》</t>
    <phoneticPr fontId="8" type="noConversion"/>
  </si>
  <si>
    <t xml:space="preserve"> 颁奖盛典</t>
    <phoneticPr fontId="8" type="noConversion"/>
  </si>
  <si>
    <t>《最美到家人》</t>
    <phoneticPr fontId="8" type="noConversion"/>
  </si>
  <si>
    <t>司歌创作</t>
    <phoneticPr fontId="8" type="noConversion"/>
  </si>
  <si>
    <t>根据到家集团作词作曲</t>
    <phoneticPr fontId="8" type="noConversion"/>
  </si>
  <si>
    <t>录音棚&amp;拍摄</t>
    <phoneticPr fontId="8" type="noConversion"/>
  </si>
  <si>
    <t>活动总结视频</t>
    <phoneticPr fontId="8" type="noConversion"/>
  </si>
  <si>
    <t>双面4色印刷，虚线切割</t>
    <phoneticPr fontId="8" type="noConversion"/>
  </si>
  <si>
    <t>入场券&amp;抽奖券</t>
    <phoneticPr fontId="8" type="noConversion"/>
  </si>
  <si>
    <t>动态KV</t>
    <phoneticPr fontId="8" type="noConversion"/>
  </si>
  <si>
    <t>司歌创作-拍摄&amp;录音&amp;剪辑</t>
    <phoneticPr fontId="8" type="noConversion"/>
  </si>
  <si>
    <t>苹果（Mac Pro）</t>
    <phoneticPr fontId="4" type="noConversion"/>
  </si>
  <si>
    <t>项目助理劳务费</t>
    <phoneticPr fontId="4" type="noConversion"/>
  </si>
  <si>
    <t>可选项</t>
    <phoneticPr fontId="4" type="noConversion"/>
  </si>
  <si>
    <t>发光胸针（伴手礼）</t>
    <phoneticPr fontId="8" type="noConversion"/>
  </si>
  <si>
    <t>特等奖</t>
    <phoneticPr fontId="4" type="noConversion"/>
  </si>
  <si>
    <t>签到背墙（中间翻转板）</t>
    <phoneticPr fontId="4" type="noConversion"/>
  </si>
  <si>
    <t>签到背墙（普通）</t>
    <phoneticPr fontId="4" type="noConversion"/>
  </si>
  <si>
    <t>钢木结构挂板写真示面</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</si>
</sst>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Red]\(#,##0.00\)"/>
    <numFmt numFmtId="177" formatCode="0_ "/>
    <numFmt numFmtId="178" formatCode="_ \¥* #,##0.00_ ;_ \¥* \-#,##0.00_ ;_ \¥* &quot;-&quot;??_ ;_ @_ "/>
    <numFmt numFmtId="179" formatCode="0_);[Red]\(0\)"/>
    <numFmt numFmtId="180" formatCode="&quot;¥&quot;#,##0.00_);[Red]\(&quot;¥&quot;#,##0.00\)"/>
  </numFmts>
  <fonts count="18" x14ac:knownFonts="1">
    <font>
      <sz val="12"/>
      <name val="宋体"/>
      <charset val="134"/>
    </font>
    <font>
      <sz val="12"/>
      <name val="Times New Roman"/>
      <family val="1"/>
    </font>
    <font>
      <sz val="12"/>
      <color indexed="8"/>
      <name val="宋体"/>
      <family val="3"/>
      <charset val="134"/>
    </font>
    <font>
      <sz val="10"/>
      <name val="Arial"/>
      <family val="2"/>
    </font>
    <font>
      <sz val="9"/>
      <name val="宋体"/>
      <family val="3"/>
      <charset val="134"/>
    </font>
    <font>
      <sz val="11"/>
      <color theme="1"/>
      <name val="宋体"/>
      <family val="3"/>
      <charset val="134"/>
      <scheme val="minor"/>
    </font>
    <font>
      <sz val="12"/>
      <name val="宋体"/>
      <family val="3"/>
      <charset val="134"/>
    </font>
    <font>
      <sz val="8"/>
      <color theme="1"/>
      <name val="微软雅黑"/>
      <family val="2"/>
      <charset val="134"/>
    </font>
    <font>
      <sz val="9"/>
      <name val="宋体"/>
      <family val="3"/>
      <charset val="134"/>
    </font>
    <font>
      <b/>
      <sz val="10"/>
      <color theme="1"/>
      <name val="微软雅黑"/>
      <family val="2"/>
      <charset val="134"/>
    </font>
    <font>
      <b/>
      <sz val="8"/>
      <color theme="1"/>
      <name val="微软雅黑"/>
      <family val="2"/>
      <charset val="134"/>
    </font>
    <font>
      <b/>
      <sz val="8"/>
      <color rgb="FFFF0000"/>
      <name val="微软雅黑"/>
      <family val="2"/>
      <charset val="134"/>
    </font>
    <font>
      <b/>
      <sz val="8"/>
      <name val="微软雅黑"/>
      <family val="2"/>
      <charset val="134"/>
    </font>
    <font>
      <b/>
      <sz val="10"/>
      <color rgb="FFFF0000"/>
      <name val="微软雅黑"/>
      <family val="2"/>
      <charset val="134"/>
    </font>
    <font>
      <sz val="8"/>
      <name val="微软雅黑"/>
      <family val="2"/>
      <charset val="134"/>
    </font>
    <font>
      <b/>
      <sz val="11"/>
      <color indexed="52"/>
      <name val="宋体"/>
      <family val="3"/>
      <charset val="134"/>
    </font>
    <font>
      <u/>
      <sz val="12"/>
      <color theme="10"/>
      <name val="宋体"/>
      <charset val="134"/>
    </font>
    <font>
      <u/>
      <sz val="12"/>
      <color theme="11"/>
      <name val="宋体"/>
      <charset val="134"/>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59999389629810485"/>
        <bgColor indexed="64"/>
      </patternFill>
    </fill>
  </fills>
  <borders count="26">
    <border>
      <left/>
      <right/>
      <top/>
      <bottom/>
      <diagonal/>
    </border>
    <border>
      <left/>
      <right/>
      <top/>
      <bottom style="thin">
        <color auto="1"/>
      </bottom>
      <diagonal/>
    </border>
    <border>
      <left/>
      <right/>
      <top style="thin">
        <color auto="1"/>
      </top>
      <bottom style="thin">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s>
  <cellStyleXfs count="91">
    <xf numFmtId="0" fontId="0" fillId="0" borderId="0">
      <alignment vertical="center"/>
    </xf>
    <xf numFmtId="0" fontId="1" fillId="0" borderId="0"/>
    <xf numFmtId="0" fontId="2" fillId="0" borderId="0">
      <alignment vertical="center"/>
    </xf>
    <xf numFmtId="0" fontId="6" fillId="0" borderId="0"/>
    <xf numFmtId="0" fontId="6" fillId="0" borderId="0" applyBorder="0"/>
    <xf numFmtId="0" fontId="6" fillId="0" borderId="0"/>
    <xf numFmtId="0" fontId="5" fillId="0" borderId="0"/>
    <xf numFmtId="0" fontId="6" fillId="0" borderId="0">
      <alignment vertical="center"/>
    </xf>
    <xf numFmtId="178" fontId="5" fillId="0" borderId="0" applyFont="0" applyFill="0" applyBorder="0" applyAlignment="0" applyProtection="0">
      <alignment vertical="center"/>
    </xf>
    <xf numFmtId="0" fontId="3" fillId="0" borderId="0" applyBorder="0"/>
    <xf numFmtId="0" fontId="3" fillId="0" borderId="0" applyNumberFormat="0" applyFill="0" applyBorder="0" applyAlignment="0" applyProtection="0"/>
    <xf numFmtId="0" fontId="15" fillId="3" borderId="17" applyNumberFormat="0" applyAlignment="0" applyProtection="0">
      <alignment vertical="center"/>
    </xf>
    <xf numFmtId="0" fontId="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cellStyleXfs>
  <cellXfs count="116">
    <xf numFmtId="0" fontId="0" fillId="0" borderId="0" xfId="0">
      <alignment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176" fontId="7" fillId="0" borderId="0" xfId="0" applyNumberFormat="1" applyFont="1" applyAlignment="1">
      <alignment horizontal="right" vertical="center" wrapText="1"/>
    </xf>
    <xf numFmtId="0" fontId="0" fillId="0" borderId="0" xfId="0" applyAlignment="1">
      <alignment vertical="center" wrapText="1"/>
    </xf>
    <xf numFmtId="0" fontId="10" fillId="0" borderId="2" xfId="1" applyFont="1" applyBorder="1" applyAlignment="1">
      <alignment horizontal="left" vertical="center" wrapText="1"/>
    </xf>
    <xf numFmtId="0" fontId="10" fillId="0" borderId="0" xfId="1" applyFont="1" applyFill="1" applyBorder="1" applyAlignment="1">
      <alignment horizontal="left" vertical="center" wrapText="1"/>
    </xf>
    <xf numFmtId="0" fontId="10" fillId="0" borderId="0" xfId="1" applyFont="1" applyBorder="1" applyAlignment="1">
      <alignment horizontal="center" vertical="center" wrapText="1"/>
    </xf>
    <xf numFmtId="176" fontId="10" fillId="0" borderId="0" xfId="1" applyNumberFormat="1" applyFont="1" applyBorder="1" applyAlignment="1">
      <alignment horizontal="right" vertical="center" wrapText="1"/>
    </xf>
    <xf numFmtId="0" fontId="7" fillId="0" borderId="3" xfId="1" applyFont="1" applyBorder="1" applyAlignment="1">
      <alignment horizontal="center" vertical="center" wrapText="1"/>
    </xf>
    <xf numFmtId="176" fontId="7" fillId="0" borderId="3" xfId="1" applyNumberFormat="1" applyFont="1" applyBorder="1" applyAlignment="1">
      <alignment horizontal="right" vertical="center" wrapText="1"/>
    </xf>
    <xf numFmtId="0" fontId="7" fillId="0" borderId="0" xfId="1" applyFont="1" applyFill="1" applyBorder="1" applyAlignment="1">
      <alignment horizontal="center" vertical="center" wrapText="1"/>
    </xf>
    <xf numFmtId="0" fontId="7" fillId="0" borderId="0" xfId="1" applyFont="1" applyFill="1" applyBorder="1" applyAlignment="1">
      <alignment horizontal="left" vertical="center" wrapText="1"/>
    </xf>
    <xf numFmtId="0" fontId="7" fillId="0" borderId="0" xfId="1" applyFont="1" applyBorder="1" applyAlignment="1">
      <alignment horizontal="center" vertical="center" wrapText="1"/>
    </xf>
    <xf numFmtId="176" fontId="7" fillId="0" borderId="0" xfId="1" applyNumberFormat="1" applyFont="1" applyBorder="1" applyAlignment="1">
      <alignment horizontal="right" vertical="center" wrapText="1"/>
    </xf>
    <xf numFmtId="0" fontId="10" fillId="0" borderId="4" xfId="1" applyFont="1" applyFill="1" applyBorder="1" applyAlignment="1">
      <alignment horizontal="center" vertical="center" wrapText="1"/>
    </xf>
    <xf numFmtId="180" fontId="10" fillId="0" borderId="8" xfId="1" applyNumberFormat="1" applyFont="1" applyBorder="1" applyAlignment="1">
      <alignment horizontal="right" vertical="center" wrapText="1"/>
    </xf>
    <xf numFmtId="180" fontId="11" fillId="0" borderId="8" xfId="1" applyNumberFormat="1" applyFont="1" applyBorder="1" applyAlignment="1">
      <alignment horizontal="right" vertical="center" wrapText="1"/>
    </xf>
    <xf numFmtId="180" fontId="13" fillId="0" borderId="9" xfId="1" applyNumberFormat="1" applyFont="1" applyBorder="1" applyAlignment="1">
      <alignment horizontal="right" vertical="center" wrapText="1"/>
    </xf>
    <xf numFmtId="0" fontId="10" fillId="0" borderId="5" xfId="1" applyFont="1" applyFill="1" applyBorder="1" applyAlignment="1">
      <alignment horizontal="center" vertical="center" wrapText="1"/>
    </xf>
    <xf numFmtId="176" fontId="10" fillId="0" borderId="5" xfId="1" applyNumberFormat="1" applyFont="1" applyFill="1" applyBorder="1" applyAlignment="1">
      <alignment horizontal="center" vertical="center" wrapText="1"/>
    </xf>
    <xf numFmtId="176" fontId="10" fillId="0" borderId="8" xfId="1" applyNumberFormat="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5" xfId="1" applyFont="1" applyFill="1" applyBorder="1" applyAlignment="1">
      <alignment horizontal="left" vertical="center" wrapText="1"/>
    </xf>
    <xf numFmtId="177" fontId="7" fillId="0"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176" fontId="7" fillId="0" borderId="5" xfId="1" applyNumberFormat="1" applyFont="1" applyFill="1" applyBorder="1" applyAlignment="1">
      <alignment horizontal="right" vertical="center" wrapText="1"/>
    </xf>
    <xf numFmtId="179" fontId="7" fillId="0" borderId="5" xfId="1" applyNumberFormat="1" applyFont="1" applyFill="1" applyBorder="1" applyAlignment="1">
      <alignment horizontal="center" vertical="center" wrapText="1"/>
    </xf>
    <xf numFmtId="176" fontId="7" fillId="0" borderId="8" xfId="1" applyNumberFormat="1" applyFont="1" applyFill="1" applyBorder="1" applyAlignment="1">
      <alignment horizontal="right" vertical="center" wrapText="1"/>
    </xf>
    <xf numFmtId="0" fontId="7" fillId="0" borderId="16" xfId="1" applyFont="1" applyFill="1" applyBorder="1" applyAlignment="1">
      <alignment horizontal="left" vertical="center" wrapText="1"/>
    </xf>
    <xf numFmtId="0" fontId="7" fillId="0" borderId="16" xfId="1" applyFont="1" applyFill="1" applyBorder="1" applyAlignment="1">
      <alignment horizontal="center" vertical="center" wrapText="1"/>
    </xf>
    <xf numFmtId="176" fontId="7" fillId="0" borderId="16" xfId="1" applyNumberFormat="1" applyFont="1" applyFill="1" applyBorder="1" applyAlignment="1">
      <alignment horizontal="right" vertical="center" wrapText="1"/>
    </xf>
    <xf numFmtId="179" fontId="7" fillId="0" borderId="16" xfId="1" applyNumberFormat="1" applyFont="1" applyFill="1" applyBorder="1" applyAlignment="1">
      <alignment horizontal="center" vertical="center" wrapText="1"/>
    </xf>
    <xf numFmtId="177" fontId="7" fillId="0" borderId="16" xfId="1" applyNumberFormat="1" applyFont="1" applyFill="1" applyBorder="1" applyAlignment="1">
      <alignment horizontal="center" vertical="center" wrapText="1"/>
    </xf>
    <xf numFmtId="176" fontId="10" fillId="5" borderId="8" xfId="1" applyNumberFormat="1" applyFont="1" applyFill="1" applyBorder="1" applyAlignment="1">
      <alignment horizontal="right" vertical="center" wrapText="1"/>
    </xf>
    <xf numFmtId="58" fontId="7" fillId="0" borderId="5" xfId="1" applyNumberFormat="1" applyFont="1" applyFill="1" applyBorder="1" applyAlignment="1">
      <alignment horizontal="left" vertical="center" wrapText="1"/>
    </xf>
    <xf numFmtId="0" fontId="7" fillId="2" borderId="5" xfId="1"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0" fontId="7" fillId="0" borderId="0" xfId="2" applyFont="1" applyBorder="1" applyAlignment="1">
      <alignment horizontal="left" vertical="center" wrapText="1"/>
    </xf>
    <xf numFmtId="179" fontId="7" fillId="0" borderId="0" xfId="2" applyNumberFormat="1" applyFont="1" applyFill="1" applyBorder="1" applyAlignment="1">
      <alignment horizontal="center" vertical="center" wrapText="1"/>
    </xf>
    <xf numFmtId="176" fontId="7" fillId="0" borderId="0" xfId="2" applyNumberFormat="1" applyFont="1" applyFill="1" applyBorder="1" applyAlignment="1">
      <alignment horizontal="right" vertical="center" wrapText="1"/>
    </xf>
    <xf numFmtId="176" fontId="7" fillId="0" borderId="0" xfId="1" applyNumberFormat="1" applyFont="1" applyFill="1" applyBorder="1" applyAlignment="1">
      <alignment horizontal="right" vertical="center" wrapText="1"/>
    </xf>
    <xf numFmtId="0" fontId="7" fillId="0" borderId="0" xfId="0" applyFont="1" applyFill="1" applyBorder="1" applyAlignment="1">
      <alignment horizontal="left" vertical="center" wrapText="1"/>
    </xf>
    <xf numFmtId="179" fontId="7" fillId="0" borderId="0" xfId="1" applyNumberFormat="1" applyFont="1" applyFill="1" applyBorder="1" applyAlignment="1">
      <alignment horizontal="center" vertical="center" wrapText="1"/>
    </xf>
    <xf numFmtId="0" fontId="7" fillId="0" borderId="0" xfId="1" applyFont="1" applyBorder="1" applyAlignment="1" applyProtection="1">
      <alignment horizontal="center" vertical="center" wrapText="1"/>
      <protection locked="0"/>
    </xf>
    <xf numFmtId="176" fontId="7" fillId="0" borderId="0" xfId="1" applyNumberFormat="1" applyFont="1" applyBorder="1" applyAlignment="1" applyProtection="1">
      <alignment horizontal="right" vertical="center" wrapText="1"/>
      <protection locked="0"/>
    </xf>
    <xf numFmtId="0" fontId="7" fillId="0" borderId="1" xfId="1" applyFont="1" applyBorder="1" applyAlignment="1" applyProtection="1">
      <alignment horizontal="left" vertical="center" wrapText="1"/>
      <protection locked="0"/>
    </xf>
    <xf numFmtId="0" fontId="7" fillId="0" borderId="10" xfId="1" applyFont="1" applyBorder="1" applyAlignment="1" applyProtection="1">
      <alignment horizontal="center" vertical="center" wrapText="1"/>
      <protection locked="0"/>
    </xf>
    <xf numFmtId="176" fontId="7" fillId="0" borderId="0" xfId="1" applyNumberFormat="1" applyFont="1" applyAlignment="1" applyProtection="1">
      <alignment horizontal="right" vertical="center" wrapText="1"/>
      <protection locked="0"/>
    </xf>
    <xf numFmtId="0" fontId="7" fillId="0" borderId="0" xfId="1" applyFont="1" applyAlignment="1" applyProtection="1">
      <alignment horizontal="left" vertical="center" wrapText="1"/>
      <protection locked="0"/>
    </xf>
    <xf numFmtId="177" fontId="7" fillId="2" borderId="16" xfId="1" applyNumberFormat="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0" borderId="18" xfId="1" applyFont="1" applyFill="1" applyBorder="1" applyAlignment="1">
      <alignment horizontal="left" vertical="center" wrapText="1"/>
    </xf>
    <xf numFmtId="177" fontId="7" fillId="0" borderId="18" xfId="1" applyNumberFormat="1" applyFont="1" applyFill="1" applyBorder="1" applyAlignment="1">
      <alignment horizontal="center" vertical="center" wrapText="1"/>
    </xf>
    <xf numFmtId="0" fontId="7" fillId="0" borderId="18" xfId="1" applyFont="1" applyFill="1" applyBorder="1" applyAlignment="1">
      <alignment horizontal="center" vertical="center" wrapText="1"/>
    </xf>
    <xf numFmtId="176" fontId="7" fillId="0" borderId="18" xfId="1" applyNumberFormat="1" applyFont="1" applyFill="1" applyBorder="1" applyAlignment="1">
      <alignment horizontal="right" vertical="center" wrapText="1"/>
    </xf>
    <xf numFmtId="179" fontId="7" fillId="0" borderId="18" xfId="1" applyNumberFormat="1" applyFont="1" applyFill="1" applyBorder="1" applyAlignment="1">
      <alignment horizontal="center" vertical="center" wrapText="1"/>
    </xf>
    <xf numFmtId="0" fontId="7" fillId="2" borderId="18" xfId="1" applyFont="1" applyFill="1" applyBorder="1" applyAlignment="1">
      <alignment horizontal="left" vertical="center" wrapText="1"/>
    </xf>
    <xf numFmtId="58" fontId="7" fillId="0" borderId="18" xfId="1" applyNumberFormat="1" applyFont="1" applyFill="1" applyBorder="1" applyAlignment="1">
      <alignment horizontal="left" vertical="center" wrapText="1"/>
    </xf>
    <xf numFmtId="58" fontId="7" fillId="2" borderId="18" xfId="1" applyNumberFormat="1" applyFont="1" applyFill="1" applyBorder="1" applyAlignment="1">
      <alignment horizontal="left" vertical="center" wrapText="1"/>
    </xf>
    <xf numFmtId="0" fontId="7" fillId="2" borderId="18" xfId="1" applyFont="1" applyFill="1" applyBorder="1" applyAlignment="1">
      <alignment horizontal="center" vertical="center" wrapText="1"/>
    </xf>
    <xf numFmtId="176" fontId="7" fillId="2" borderId="18" xfId="1" applyNumberFormat="1" applyFont="1" applyFill="1" applyBorder="1" applyAlignment="1">
      <alignment horizontal="right" vertical="center" wrapText="1"/>
    </xf>
    <xf numFmtId="0" fontId="7" fillId="0" borderId="0" xfId="1" applyFont="1" applyBorder="1" applyAlignment="1" applyProtection="1">
      <alignment horizontal="left" vertical="center" wrapText="1"/>
      <protection locked="0"/>
    </xf>
    <xf numFmtId="0" fontId="10" fillId="0" borderId="14" xfId="1" applyFont="1" applyFill="1" applyBorder="1" applyAlignment="1">
      <alignment horizontal="right" vertical="center" wrapText="1"/>
    </xf>
    <xf numFmtId="0" fontId="10" fillId="0" borderId="2" xfId="1" applyFont="1" applyFill="1" applyBorder="1" applyAlignment="1">
      <alignment horizontal="right" vertical="center" wrapText="1"/>
    </xf>
    <xf numFmtId="0" fontId="10" fillId="0" borderId="15" xfId="1" applyFont="1" applyFill="1" applyBorder="1" applyAlignment="1">
      <alignment horizontal="right" vertical="center" wrapText="1"/>
    </xf>
    <xf numFmtId="0" fontId="10" fillId="0" borderId="0" xfId="1" applyFont="1" applyBorder="1" applyAlignment="1">
      <alignment horizontal="left" vertical="center" wrapText="1"/>
    </xf>
    <xf numFmtId="0" fontId="7" fillId="0" borderId="0" xfId="1" applyFont="1" applyAlignment="1" applyProtection="1">
      <alignment horizontal="center" vertical="center" wrapText="1"/>
      <protection locked="0"/>
    </xf>
    <xf numFmtId="0" fontId="7" fillId="0" borderId="23" xfId="1" applyFont="1" applyFill="1" applyBorder="1" applyAlignment="1">
      <alignment horizontal="left" vertical="center" wrapText="1"/>
    </xf>
    <xf numFmtId="177" fontId="7" fillId="2" borderId="18" xfId="1" applyNumberFormat="1" applyFont="1" applyFill="1" applyBorder="1" applyAlignment="1">
      <alignment horizontal="center" vertical="center" wrapText="1"/>
    </xf>
    <xf numFmtId="0" fontId="7" fillId="0" borderId="18" xfId="1" applyFont="1" applyFill="1" applyBorder="1" applyAlignment="1">
      <alignment vertical="center" wrapText="1"/>
    </xf>
    <xf numFmtId="0" fontId="7" fillId="2" borderId="18" xfId="1" applyFont="1" applyFill="1" applyBorder="1" applyAlignment="1">
      <alignment vertical="center" wrapText="1"/>
    </xf>
    <xf numFmtId="0" fontId="14" fillId="2" borderId="18" xfId="1" applyFont="1" applyFill="1" applyBorder="1" applyAlignment="1">
      <alignment vertical="center" wrapText="1"/>
    </xf>
    <xf numFmtId="0" fontId="7" fillId="0" borderId="0" xfId="1" applyFont="1" applyBorder="1" applyAlignment="1" applyProtection="1">
      <alignment horizontal="left" vertical="center" wrapText="1"/>
      <protection locked="0"/>
    </xf>
    <xf numFmtId="0" fontId="7" fillId="0" borderId="0" xfId="1" applyFont="1" applyAlignment="1" applyProtection="1">
      <alignment horizontal="center" vertical="center" wrapText="1"/>
      <protection locked="0"/>
    </xf>
    <xf numFmtId="0" fontId="10" fillId="3" borderId="13" xfId="1" applyFont="1" applyFill="1" applyBorder="1" applyAlignment="1">
      <alignment horizontal="left" vertical="center" wrapText="1"/>
    </xf>
    <xf numFmtId="0" fontId="10" fillId="3" borderId="11" xfId="1" applyFont="1" applyFill="1" applyBorder="1" applyAlignment="1">
      <alignment horizontal="left" vertical="center" wrapText="1"/>
    </xf>
    <xf numFmtId="0" fontId="10" fillId="3" borderId="12" xfId="1" applyFont="1" applyFill="1" applyBorder="1" applyAlignment="1">
      <alignment horizontal="left" vertical="center" wrapText="1"/>
    </xf>
    <xf numFmtId="0" fontId="10" fillId="5" borderId="4" xfId="1" applyFont="1" applyFill="1" applyBorder="1" applyAlignment="1">
      <alignment horizontal="right" vertical="center" wrapText="1"/>
    </xf>
    <xf numFmtId="0" fontId="10" fillId="5" borderId="5" xfId="1" applyFont="1" applyFill="1" applyBorder="1" applyAlignment="1">
      <alignment horizontal="right" vertical="center" wrapText="1"/>
    </xf>
    <xf numFmtId="0" fontId="7" fillId="0" borderId="0" xfId="1" applyFont="1" applyAlignment="1">
      <alignment horizontal="left" vertical="center" wrapText="1"/>
    </xf>
    <xf numFmtId="0" fontId="7" fillId="0" borderId="1" xfId="1" applyFont="1" applyBorder="1" applyAlignment="1" applyProtection="1">
      <alignment horizontal="center" vertical="center" wrapText="1"/>
      <protection locked="0"/>
    </xf>
    <xf numFmtId="0" fontId="7" fillId="0" borderId="22" xfId="1" applyFont="1" applyFill="1" applyBorder="1" applyAlignment="1">
      <alignment horizontal="left" vertical="center" wrapText="1"/>
    </xf>
    <xf numFmtId="0" fontId="7" fillId="0" borderId="23" xfId="1" applyFont="1" applyFill="1" applyBorder="1" applyAlignment="1">
      <alignment horizontal="left" vertical="center" wrapText="1"/>
    </xf>
    <xf numFmtId="0" fontId="7" fillId="0" borderId="24"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23" xfId="1" applyFont="1" applyFill="1" applyBorder="1" applyAlignment="1">
      <alignment horizontal="left" vertical="center" wrapText="1"/>
    </xf>
    <xf numFmtId="0" fontId="7" fillId="2" borderId="24" xfId="1" applyFont="1" applyFill="1" applyBorder="1" applyAlignment="1">
      <alignment horizontal="left" vertical="center" wrapText="1"/>
    </xf>
    <xf numFmtId="0" fontId="14" fillId="2" borderId="22" xfId="1" applyFont="1" applyFill="1" applyBorder="1" applyAlignment="1">
      <alignment horizontal="left" vertical="center" wrapText="1"/>
    </xf>
    <xf numFmtId="0" fontId="14" fillId="2" borderId="24" xfId="1" applyFont="1" applyFill="1" applyBorder="1" applyAlignment="1">
      <alignment horizontal="left" vertical="center" wrapText="1"/>
    </xf>
    <xf numFmtId="0" fontId="14" fillId="2" borderId="23" xfId="1" applyFont="1" applyFill="1" applyBorder="1" applyAlignment="1">
      <alignment horizontal="left" vertical="center" wrapText="1"/>
    </xf>
    <xf numFmtId="0" fontId="10" fillId="0" borderId="14" xfId="1" applyFont="1" applyFill="1" applyBorder="1" applyAlignment="1">
      <alignment horizontal="right" vertical="center" wrapText="1"/>
    </xf>
    <xf numFmtId="0" fontId="10" fillId="0" borderId="2" xfId="1" applyFont="1" applyFill="1" applyBorder="1" applyAlignment="1">
      <alignment horizontal="right" vertical="center" wrapText="1"/>
    </xf>
    <xf numFmtId="0" fontId="10" fillId="0" borderId="15" xfId="1" applyFont="1" applyFill="1" applyBorder="1" applyAlignment="1">
      <alignment horizontal="right" vertical="center" wrapText="1"/>
    </xf>
    <xf numFmtId="0" fontId="11" fillId="0" borderId="4" xfId="1" applyFont="1" applyFill="1" applyBorder="1" applyAlignment="1">
      <alignment horizontal="right" vertical="center" wrapText="1"/>
    </xf>
    <xf numFmtId="0" fontId="11" fillId="0" borderId="5" xfId="1" applyFont="1" applyFill="1" applyBorder="1" applyAlignment="1">
      <alignment horizontal="right" vertical="center" wrapText="1"/>
    </xf>
    <xf numFmtId="0" fontId="12" fillId="0" borderId="4" xfId="1" applyFont="1" applyFill="1" applyBorder="1" applyAlignment="1">
      <alignment horizontal="right" vertical="center"/>
    </xf>
    <xf numFmtId="0" fontId="12" fillId="0" borderId="5" xfId="1" applyFont="1" applyFill="1" applyBorder="1" applyAlignment="1">
      <alignment horizontal="right" vertical="center"/>
    </xf>
    <xf numFmtId="0" fontId="13" fillId="0" borderId="6" xfId="1" applyFont="1" applyFill="1" applyBorder="1" applyAlignment="1">
      <alignment horizontal="right" vertical="center" wrapText="1"/>
    </xf>
    <xf numFmtId="0" fontId="13" fillId="0" borderId="7" xfId="1" applyFont="1" applyFill="1" applyBorder="1" applyAlignment="1">
      <alignment horizontal="right" vertical="center" wrapText="1"/>
    </xf>
    <xf numFmtId="0" fontId="10" fillId="3" borderId="19" xfId="1" applyFont="1" applyFill="1" applyBorder="1" applyAlignment="1">
      <alignment horizontal="left" vertical="center" wrapText="1"/>
    </xf>
    <xf numFmtId="0" fontId="10" fillId="3" borderId="20" xfId="1" applyFont="1" applyFill="1" applyBorder="1" applyAlignment="1">
      <alignment horizontal="left" vertical="center" wrapText="1"/>
    </xf>
    <xf numFmtId="0" fontId="10" fillId="3" borderId="21" xfId="1" applyFont="1" applyFill="1" applyBorder="1" applyAlignment="1">
      <alignment horizontal="left" vertical="center" wrapText="1"/>
    </xf>
    <xf numFmtId="0" fontId="7" fillId="0" borderId="25" xfId="1" applyFont="1" applyFill="1" applyBorder="1" applyAlignment="1">
      <alignment horizontal="right" vertical="center" wrapText="1"/>
    </xf>
    <xf numFmtId="0" fontId="7" fillId="0" borderId="2" xfId="1" applyFont="1" applyFill="1" applyBorder="1" applyAlignment="1">
      <alignment horizontal="right" vertical="center" wrapText="1"/>
    </xf>
    <xf numFmtId="0" fontId="7" fillId="0" borderId="15" xfId="1" applyFont="1" applyFill="1" applyBorder="1" applyAlignment="1">
      <alignment horizontal="right" vertical="center" wrapText="1"/>
    </xf>
    <xf numFmtId="0" fontId="9" fillId="0" borderId="0" xfId="1" applyFont="1" applyAlignment="1">
      <alignment horizontal="center" vertical="center" wrapText="1"/>
    </xf>
    <xf numFmtId="0" fontId="10" fillId="3" borderId="0" xfId="1" applyFont="1" applyFill="1" applyBorder="1" applyAlignment="1">
      <alignment horizontal="left" vertical="center" wrapText="1"/>
    </xf>
    <xf numFmtId="0" fontId="10" fillId="0" borderId="0" xfId="4" applyFont="1" applyBorder="1" applyAlignment="1">
      <alignment horizontal="right" vertical="center" wrapText="1"/>
    </xf>
    <xf numFmtId="0" fontId="10" fillId="0" borderId="0" xfId="1" applyFont="1" applyBorder="1" applyAlignment="1">
      <alignment horizontal="left" vertical="center" wrapText="1"/>
    </xf>
    <xf numFmtId="0" fontId="10" fillId="0" borderId="0" xfId="1" applyFont="1" applyFill="1" applyBorder="1" applyAlignment="1">
      <alignment horizontal="center" vertical="center" wrapText="1"/>
    </xf>
    <xf numFmtId="0" fontId="7" fillId="0" borderId="3" xfId="1" applyFont="1" applyBorder="1" applyAlignment="1">
      <alignment horizontal="left" vertical="center" wrapText="1"/>
    </xf>
    <xf numFmtId="0" fontId="10" fillId="4" borderId="13" xfId="1" applyFont="1" applyFill="1" applyBorder="1" applyAlignment="1">
      <alignment horizontal="left" vertical="center" wrapText="1"/>
    </xf>
    <xf numFmtId="0" fontId="10" fillId="4" borderId="11" xfId="1" applyFont="1" applyFill="1" applyBorder="1" applyAlignment="1">
      <alignment horizontal="left" vertical="center" wrapText="1"/>
    </xf>
    <xf numFmtId="0" fontId="10" fillId="4" borderId="12" xfId="1" applyFont="1" applyFill="1" applyBorder="1" applyAlignment="1">
      <alignment horizontal="left" vertical="center" wrapText="1"/>
    </xf>
    <xf numFmtId="0" fontId="10" fillId="0" borderId="5" xfId="1" applyFont="1" applyFill="1" applyBorder="1" applyAlignment="1">
      <alignment horizontal="right" vertical="center" wrapText="1"/>
    </xf>
  </cellXfs>
  <cellStyles count="91">
    <cellStyle name="_x000a_shell=progma" xfId="4"/>
    <cellStyle name="0,0_x000a__x000a_NA_x000a__x000a_" xfId="2"/>
    <cellStyle name="0,0_x000d__x000a_NA_x000d__x000a_" xfId="3"/>
    <cellStyle name="常规 16" xfId="12"/>
    <cellStyle name="常规 2" xfId="5"/>
    <cellStyle name="常规 2 5" xfId="10"/>
    <cellStyle name="常规 3" xfId="6"/>
    <cellStyle name="常规 4" xfId="7"/>
    <cellStyle name="超链接" xfId="13" builtinId="8" hidden="1"/>
    <cellStyle name="超链接" xfId="15" builtinId="8" hidden="1"/>
    <cellStyle name="超链接" xfId="17" builtinId="8" hidden="1"/>
    <cellStyle name="超链接" xfId="19" builtinId="8" hidden="1"/>
    <cellStyle name="超链接" xfId="21" builtinId="8" hidden="1"/>
    <cellStyle name="超链接" xfId="23" builtinId="8" hidden="1"/>
    <cellStyle name="超链接" xfId="25" builtinId="8" hidden="1"/>
    <cellStyle name="超链接" xfId="27" builtinId="8" hidden="1"/>
    <cellStyle name="超链接" xfId="29" builtinId="8" hidden="1"/>
    <cellStyle name="超链接" xfId="31" builtinId="8" hidden="1"/>
    <cellStyle name="超链接" xfId="33" builtinId="8" hidden="1"/>
    <cellStyle name="超链接" xfId="35" builtinId="8" hidden="1"/>
    <cellStyle name="超链接" xfId="37" builtinId="8" hidden="1"/>
    <cellStyle name="超链接" xfId="39" builtinId="8" hidden="1"/>
    <cellStyle name="超链接" xfId="41" builtinId="8" hidden="1"/>
    <cellStyle name="超链接" xfId="43" builtinId="8" hidden="1"/>
    <cellStyle name="超链接" xfId="45" builtinId="8" hidden="1"/>
    <cellStyle name="超链接" xfId="47" builtinId="8" hidden="1"/>
    <cellStyle name="超链接" xfId="49" builtinId="8" hidden="1"/>
    <cellStyle name="超链接" xfId="51" builtinId="8" hidden="1"/>
    <cellStyle name="超链接" xfId="53" builtinId="8" hidden="1"/>
    <cellStyle name="超链接" xfId="55" builtinId="8" hidden="1"/>
    <cellStyle name="超链接" xfId="57" builtinId="8" hidden="1"/>
    <cellStyle name="超链接" xfId="59" builtinId="8" hidden="1"/>
    <cellStyle name="超链接" xfId="61" builtinId="8" hidden="1"/>
    <cellStyle name="超链接" xfId="63" builtinId="8" hidden="1"/>
    <cellStyle name="超链接" xfId="65" builtinId="8" hidden="1"/>
    <cellStyle name="超链接" xfId="67" builtinId="8" hidden="1"/>
    <cellStyle name="超链接" xfId="69" builtinId="8" hidden="1"/>
    <cellStyle name="超链接" xfId="71" builtinId="8" hidden="1"/>
    <cellStyle name="超链接" xfId="73" builtinId="8" hidden="1"/>
    <cellStyle name="超链接" xfId="75" builtinId="8" hidden="1"/>
    <cellStyle name="超链接" xfId="77" builtinId="8" hidden="1"/>
    <cellStyle name="超链接" xfId="79" builtinId="8" hidden="1"/>
    <cellStyle name="超链接" xfId="81" builtinId="8" hidden="1"/>
    <cellStyle name="超链接" xfId="83" builtinId="8" hidden="1"/>
    <cellStyle name="超链接" xfId="85" builtinId="8" hidden="1"/>
    <cellStyle name="超链接" xfId="87" builtinId="8" hidden="1"/>
    <cellStyle name="超链接" xfId="89" builtinId="8" hidden="1"/>
    <cellStyle name="访问过的超链接" xfId="14" builtinId="9" hidden="1"/>
    <cellStyle name="访问过的超链接" xfId="16" builtinId="9" hidden="1"/>
    <cellStyle name="访问过的超链接" xfId="18" builtinId="9" hidden="1"/>
    <cellStyle name="访问过的超链接" xfId="20" builtinId="9" hidden="1"/>
    <cellStyle name="访问过的超链接" xfId="22" builtinId="9" hidden="1"/>
    <cellStyle name="访问过的超链接" xfId="24" builtinId="9" hidden="1"/>
    <cellStyle name="访问过的超链接" xfId="26" builtinId="9" hidden="1"/>
    <cellStyle name="访问过的超链接" xfId="28" builtinId="9" hidden="1"/>
    <cellStyle name="访问过的超链接" xfId="30" builtinId="9" hidden="1"/>
    <cellStyle name="访问过的超链接" xfId="32" builtinId="9" hidden="1"/>
    <cellStyle name="访问过的超链接" xfId="34" builtinId="9" hidden="1"/>
    <cellStyle name="访问过的超链接" xfId="36" builtinId="9" hidden="1"/>
    <cellStyle name="访问过的超链接" xfId="38" builtinId="9" hidden="1"/>
    <cellStyle name="访问过的超链接" xfId="40" builtinId="9" hidden="1"/>
    <cellStyle name="访问过的超链接" xfId="42" builtinId="9" hidden="1"/>
    <cellStyle name="访问过的超链接" xfId="44" builtinId="9" hidden="1"/>
    <cellStyle name="访问过的超链接" xfId="46" builtinId="9" hidden="1"/>
    <cellStyle name="访问过的超链接" xfId="48" builtinId="9" hidden="1"/>
    <cellStyle name="访问过的超链接" xfId="50" builtinId="9" hidden="1"/>
    <cellStyle name="访问过的超链接" xfId="52" builtinId="9" hidden="1"/>
    <cellStyle name="访问过的超链接" xfId="54" builtinId="9" hidden="1"/>
    <cellStyle name="访问过的超链接" xfId="56" builtinId="9" hidden="1"/>
    <cellStyle name="访问过的超链接" xfId="58" builtinId="9" hidden="1"/>
    <cellStyle name="访问过的超链接" xfId="60" builtinId="9" hidden="1"/>
    <cellStyle name="访问过的超链接" xfId="62" builtinId="9" hidden="1"/>
    <cellStyle name="访问过的超链接" xfId="64" builtinId="9" hidden="1"/>
    <cellStyle name="访问过的超链接" xfId="66" builtinId="9" hidden="1"/>
    <cellStyle name="访问过的超链接" xfId="68" builtinId="9" hidden="1"/>
    <cellStyle name="访问过的超链接" xfId="70" builtinId="9" hidden="1"/>
    <cellStyle name="访问过的超链接" xfId="72" builtinId="9" hidden="1"/>
    <cellStyle name="访问过的超链接" xfId="74" builtinId="9" hidden="1"/>
    <cellStyle name="访问过的超链接" xfId="76" builtinId="9" hidden="1"/>
    <cellStyle name="访问过的超链接" xfId="78" builtinId="9" hidden="1"/>
    <cellStyle name="访问过的超链接" xfId="80" builtinId="9" hidden="1"/>
    <cellStyle name="访问过的超链接" xfId="82" builtinId="9" hidden="1"/>
    <cellStyle name="访问过的超链接" xfId="84" builtinId="9" hidden="1"/>
    <cellStyle name="访问过的超链接" xfId="86" builtinId="9" hidden="1"/>
    <cellStyle name="访问过的超链接" xfId="88" builtinId="9" hidden="1"/>
    <cellStyle name="访问过的超链接" xfId="90" builtinId="9" hidden="1"/>
    <cellStyle name="货币 2" xfId="8"/>
    <cellStyle name="计算 2 2" xfId="11"/>
    <cellStyle name="普通" xfId="0" builtinId="0"/>
    <cellStyle name="样式 1" xfId="9"/>
    <cellStyle name="样式 1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3</xdr:row>
      <xdr:rowOff>22860</xdr:rowOff>
    </xdr:from>
    <xdr:to>
      <xdr:col>1</xdr:col>
      <xdr:colOff>685800</xdr:colOff>
      <xdr:row>7</xdr:row>
      <xdr:rowOff>2223</xdr:rowOff>
    </xdr:to>
    <xdr:pic>
      <xdr:nvPicPr>
        <xdr:cNvPr id="2" name="图片 1" descr="标准彩.png">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114300" y="670560"/>
          <a:ext cx="914400" cy="69056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A1:J173"/>
  <sheetViews>
    <sheetView showGridLines="0" tabSelected="1" view="pageBreakPreview" topLeftCell="A13" zoomScale="125" zoomScaleNormal="125" zoomScaleSheetLayoutView="100" zoomScalePageLayoutView="125" workbookViewId="0">
      <selection activeCell="J115" sqref="J115"/>
    </sheetView>
  </sheetViews>
  <sheetFormatPr baseColWidth="10" defaultColWidth="8.83203125" defaultRowHeight="15" x14ac:dyDescent="0"/>
  <cols>
    <col min="1" max="1" width="4.5" customWidth="1"/>
    <col min="2" max="2" width="20.6640625" customWidth="1"/>
    <col min="3" max="3" width="22.5" customWidth="1"/>
    <col min="4" max="4" width="40.33203125" style="4" customWidth="1"/>
    <col min="5" max="5" width="5" bestFit="1" customWidth="1"/>
    <col min="6" max="6" width="4.5" bestFit="1" customWidth="1"/>
    <col min="7" max="7" width="9" customWidth="1"/>
    <col min="8" max="8" width="7.5" bestFit="1" customWidth="1"/>
    <col min="9" max="9" width="14.5" customWidth="1"/>
    <col min="10" max="10" width="22.83203125" customWidth="1"/>
    <col min="11" max="11" width="8.83203125" customWidth="1"/>
  </cols>
  <sheetData>
    <row r="1" spans="1:9" ht="20.25" customHeight="1">
      <c r="A1" s="106" t="s">
        <v>28</v>
      </c>
      <c r="B1" s="106"/>
      <c r="C1" s="106"/>
      <c r="D1" s="106"/>
      <c r="E1" s="106"/>
      <c r="F1" s="106"/>
      <c r="G1" s="106"/>
      <c r="H1" s="106"/>
      <c r="I1" s="106"/>
    </row>
    <row r="2" spans="1:9" ht="16.5" customHeight="1">
      <c r="A2" s="106"/>
      <c r="B2" s="106"/>
      <c r="C2" s="106"/>
      <c r="D2" s="106"/>
      <c r="E2" s="106"/>
      <c r="F2" s="106"/>
      <c r="G2" s="106"/>
      <c r="H2" s="106"/>
      <c r="I2" s="106"/>
    </row>
    <row r="3" spans="1:9">
      <c r="A3" s="107" t="s">
        <v>4</v>
      </c>
      <c r="B3" s="107"/>
      <c r="C3" s="107"/>
      <c r="D3" s="107"/>
      <c r="E3" s="107"/>
      <c r="F3" s="107"/>
      <c r="G3" s="107"/>
      <c r="H3" s="107"/>
      <c r="I3" s="107"/>
    </row>
    <row r="4" spans="1:9" ht="14.25" customHeight="1">
      <c r="A4" s="108" t="s">
        <v>20</v>
      </c>
      <c r="B4" s="108"/>
      <c r="C4" s="5" t="s">
        <v>29</v>
      </c>
      <c r="D4" s="109"/>
      <c r="E4" s="109"/>
      <c r="F4" s="110"/>
      <c r="G4" s="110"/>
      <c r="H4" s="110"/>
      <c r="I4" s="6"/>
    </row>
    <row r="5" spans="1:9" ht="14.25" customHeight="1">
      <c r="A5" s="108" t="s">
        <v>5</v>
      </c>
      <c r="B5" s="108"/>
      <c r="C5" s="5" t="s">
        <v>19</v>
      </c>
      <c r="D5" s="66"/>
      <c r="E5" s="7"/>
      <c r="F5" s="7"/>
      <c r="G5" s="8"/>
      <c r="H5" s="7"/>
      <c r="I5" s="8"/>
    </row>
    <row r="6" spans="1:9" ht="14.25" customHeight="1">
      <c r="A6" s="108" t="s">
        <v>6</v>
      </c>
      <c r="B6" s="108"/>
      <c r="C6" s="5">
        <v>13910234545</v>
      </c>
      <c r="D6" s="66"/>
      <c r="E6" s="7"/>
      <c r="F6" s="7"/>
      <c r="G6" s="8"/>
      <c r="H6" s="7"/>
      <c r="I6" s="8"/>
    </row>
    <row r="7" spans="1:9" ht="14.25" customHeight="1" thickBot="1">
      <c r="A7" s="111"/>
      <c r="B7" s="111"/>
      <c r="C7" s="111"/>
      <c r="D7" s="111"/>
      <c r="E7" s="111"/>
      <c r="F7" s="9"/>
      <c r="G7" s="10"/>
      <c r="H7" s="9"/>
      <c r="I7" s="10"/>
    </row>
    <row r="8" spans="1:9" ht="16" thickBot="1">
      <c r="A8" s="11"/>
      <c r="B8" s="12"/>
      <c r="C8" s="12"/>
      <c r="D8" s="12"/>
      <c r="E8" s="13"/>
      <c r="F8" s="13"/>
      <c r="G8" s="14"/>
      <c r="H8" s="13"/>
      <c r="I8" s="14"/>
    </row>
    <row r="9" spans="1:9" ht="12.75" customHeight="1">
      <c r="A9" s="112" t="s">
        <v>7</v>
      </c>
      <c r="B9" s="113"/>
      <c r="C9" s="113"/>
      <c r="D9" s="113"/>
      <c r="E9" s="113"/>
      <c r="F9" s="113"/>
      <c r="G9" s="113"/>
      <c r="H9" s="113"/>
      <c r="I9" s="114"/>
    </row>
    <row r="10" spans="1:9" ht="12.75" customHeight="1">
      <c r="A10" s="15" t="s">
        <v>8</v>
      </c>
      <c r="B10" s="115" t="s">
        <v>41</v>
      </c>
      <c r="C10" s="115"/>
      <c r="D10" s="115"/>
      <c r="E10" s="115"/>
      <c r="F10" s="115"/>
      <c r="G10" s="115"/>
      <c r="H10" s="115"/>
      <c r="I10" s="16">
        <f>I29</f>
        <v>0</v>
      </c>
    </row>
    <row r="11" spans="1:9" ht="12.75" customHeight="1">
      <c r="A11" s="15" t="s">
        <v>21</v>
      </c>
      <c r="B11" s="91" t="s">
        <v>42</v>
      </c>
      <c r="C11" s="92"/>
      <c r="D11" s="92"/>
      <c r="E11" s="92"/>
      <c r="F11" s="92"/>
      <c r="G11" s="92"/>
      <c r="H11" s="93"/>
      <c r="I11" s="16">
        <f>I54</f>
        <v>280760</v>
      </c>
    </row>
    <row r="12" spans="1:9" ht="12.75" customHeight="1">
      <c r="A12" s="15" t="s">
        <v>22</v>
      </c>
      <c r="B12" s="91" t="s">
        <v>185</v>
      </c>
      <c r="C12" s="92"/>
      <c r="D12" s="92"/>
      <c r="E12" s="92"/>
      <c r="F12" s="92"/>
      <c r="G12" s="92"/>
      <c r="H12" s="93"/>
      <c r="I12" s="16">
        <f>I99</f>
        <v>317700</v>
      </c>
    </row>
    <row r="13" spans="1:9" ht="12.75" customHeight="1">
      <c r="A13" s="15" t="s">
        <v>184</v>
      </c>
      <c r="B13" s="91" t="s">
        <v>183</v>
      </c>
      <c r="C13" s="92"/>
      <c r="D13" s="92"/>
      <c r="E13" s="92"/>
      <c r="F13" s="92"/>
      <c r="G13" s="92"/>
      <c r="H13" s="93"/>
      <c r="I13" s="16">
        <f>I123</f>
        <v>143700</v>
      </c>
    </row>
    <row r="14" spans="1:9" ht="12.75" customHeight="1">
      <c r="A14" s="15" t="s">
        <v>210</v>
      </c>
      <c r="B14" s="63"/>
      <c r="C14" s="64"/>
      <c r="D14" s="64"/>
      <c r="E14" s="64"/>
      <c r="F14" s="64"/>
      <c r="G14" s="64"/>
      <c r="H14" s="65" t="s">
        <v>209</v>
      </c>
      <c r="I14" s="16">
        <f>I140</f>
        <v>163700</v>
      </c>
    </row>
    <row r="15" spans="1:9" ht="12.75" customHeight="1">
      <c r="A15" s="15" t="s">
        <v>211</v>
      </c>
      <c r="B15" s="63"/>
      <c r="C15" s="64"/>
      <c r="D15" s="64"/>
      <c r="E15" s="64"/>
      <c r="F15" s="64"/>
      <c r="G15" s="64"/>
      <c r="H15" s="65" t="s">
        <v>230</v>
      </c>
      <c r="I15" s="16">
        <f>I152</f>
        <v>173000</v>
      </c>
    </row>
    <row r="16" spans="1:9" ht="12.75" customHeight="1">
      <c r="A16" s="15" t="s">
        <v>212</v>
      </c>
      <c r="B16" s="63"/>
      <c r="C16" s="64"/>
      <c r="D16" s="64"/>
      <c r="E16" s="64"/>
      <c r="F16" s="64"/>
      <c r="G16" s="64"/>
      <c r="H16" s="65" t="s">
        <v>244</v>
      </c>
      <c r="I16" s="16">
        <f>I162</f>
        <v>37200</v>
      </c>
    </row>
    <row r="17" spans="1:9" ht="12.75" customHeight="1">
      <c r="A17" s="94" t="s">
        <v>23</v>
      </c>
      <c r="B17" s="95"/>
      <c r="C17" s="95"/>
      <c r="D17" s="95"/>
      <c r="E17" s="95"/>
      <c r="F17" s="95"/>
      <c r="G17" s="95"/>
      <c r="H17" s="95"/>
      <c r="I17" s="17">
        <f>SUM(I10:I16)</f>
        <v>1116060</v>
      </c>
    </row>
    <row r="18" spans="1:9" ht="12.75" customHeight="1">
      <c r="A18" s="103" t="s">
        <v>148</v>
      </c>
      <c r="B18" s="104"/>
      <c r="C18" s="104"/>
      <c r="D18" s="104"/>
      <c r="E18" s="104"/>
      <c r="F18" s="104"/>
      <c r="G18" s="104"/>
      <c r="H18" s="105"/>
      <c r="I18" s="17">
        <f>I17*0.08</f>
        <v>89284.800000000003</v>
      </c>
    </row>
    <row r="19" spans="1:9" ht="12.75" customHeight="1">
      <c r="A19" s="103" t="s">
        <v>149</v>
      </c>
      <c r="B19" s="104"/>
      <c r="C19" s="104"/>
      <c r="D19" s="104"/>
      <c r="E19" s="104"/>
      <c r="F19" s="104"/>
      <c r="G19" s="104"/>
      <c r="H19" s="105"/>
      <c r="I19" s="17">
        <f>I17+I18</f>
        <v>1205344.8</v>
      </c>
    </row>
    <row r="20" spans="1:9" ht="12.75" customHeight="1">
      <c r="A20" s="96" t="s">
        <v>26</v>
      </c>
      <c r="B20" s="97"/>
      <c r="C20" s="97"/>
      <c r="D20" s="97"/>
      <c r="E20" s="97"/>
      <c r="F20" s="97"/>
      <c r="G20" s="97"/>
      <c r="H20" s="97"/>
      <c r="I20" s="16">
        <f>I19*0.06</f>
        <v>72320.687999999995</v>
      </c>
    </row>
    <row r="21" spans="1:9" ht="12.75" customHeight="1" thickBot="1">
      <c r="A21" s="98" t="s">
        <v>150</v>
      </c>
      <c r="B21" s="99"/>
      <c r="C21" s="99"/>
      <c r="D21" s="99"/>
      <c r="E21" s="99"/>
      <c r="F21" s="99"/>
      <c r="G21" s="99"/>
      <c r="H21" s="99"/>
      <c r="I21" s="18">
        <f>SUM(I20+I19)</f>
        <v>1277665.4880000001</v>
      </c>
    </row>
    <row r="22" spans="1:9">
      <c r="A22" s="100" t="s">
        <v>30</v>
      </c>
      <c r="B22" s="101"/>
      <c r="C22" s="101"/>
      <c r="D22" s="101"/>
      <c r="E22" s="101"/>
      <c r="F22" s="101"/>
      <c r="G22" s="101"/>
      <c r="H22" s="101"/>
      <c r="I22" s="102"/>
    </row>
    <row r="23" spans="1:9">
      <c r="A23" s="15" t="s">
        <v>9</v>
      </c>
      <c r="B23" s="19" t="s">
        <v>16</v>
      </c>
      <c r="C23" s="19" t="s">
        <v>10</v>
      </c>
      <c r="D23" s="19" t="s">
        <v>11</v>
      </c>
      <c r="E23" s="19" t="s">
        <v>0</v>
      </c>
      <c r="F23" s="19" t="s">
        <v>1</v>
      </c>
      <c r="G23" s="20" t="s">
        <v>2</v>
      </c>
      <c r="H23" s="19" t="s">
        <v>12</v>
      </c>
      <c r="I23" s="21" t="s">
        <v>13</v>
      </c>
    </row>
    <row r="24" spans="1:9">
      <c r="A24" s="22">
        <v>1</v>
      </c>
      <c r="B24" s="29" t="s">
        <v>31</v>
      </c>
      <c r="C24" s="29" t="s">
        <v>32</v>
      </c>
      <c r="D24" s="23" t="s">
        <v>177</v>
      </c>
      <c r="E24" s="24" t="s">
        <v>33</v>
      </c>
      <c r="F24" s="30">
        <v>2</v>
      </c>
      <c r="G24" s="31">
        <v>0</v>
      </c>
      <c r="H24" s="32">
        <v>2</v>
      </c>
      <c r="I24" s="28">
        <f>F24*G24*H24</f>
        <v>0</v>
      </c>
    </row>
    <row r="25" spans="1:9">
      <c r="A25" s="22">
        <v>2</v>
      </c>
      <c r="B25" s="29" t="s">
        <v>31</v>
      </c>
      <c r="C25" s="29" t="s">
        <v>34</v>
      </c>
      <c r="D25" s="23" t="s">
        <v>178</v>
      </c>
      <c r="E25" s="24" t="s">
        <v>33</v>
      </c>
      <c r="F25" s="54">
        <v>0.5</v>
      </c>
      <c r="G25" s="31">
        <v>0</v>
      </c>
      <c r="H25" s="54">
        <v>0.5</v>
      </c>
      <c r="I25" s="28">
        <f t="shared" ref="I25:I28" si="0">F25*G25*H25</f>
        <v>0</v>
      </c>
    </row>
    <row r="26" spans="1:9">
      <c r="A26" s="22">
        <v>3</v>
      </c>
      <c r="B26" s="29" t="s">
        <v>31</v>
      </c>
      <c r="C26" s="29" t="s">
        <v>35</v>
      </c>
      <c r="D26" s="23" t="s">
        <v>179</v>
      </c>
      <c r="E26" s="24" t="s">
        <v>36</v>
      </c>
      <c r="F26" s="54">
        <v>3</v>
      </c>
      <c r="G26" s="31">
        <v>0</v>
      </c>
      <c r="H26" s="56">
        <v>3</v>
      </c>
      <c r="I26" s="28">
        <f t="shared" si="0"/>
        <v>0</v>
      </c>
    </row>
    <row r="27" spans="1:9">
      <c r="A27" s="22">
        <v>4</v>
      </c>
      <c r="B27" s="29" t="s">
        <v>31</v>
      </c>
      <c r="C27" s="29" t="s">
        <v>37</v>
      </c>
      <c r="D27" s="23" t="s">
        <v>180</v>
      </c>
      <c r="E27" s="24" t="s">
        <v>36</v>
      </c>
      <c r="F27" s="30">
        <v>8</v>
      </c>
      <c r="G27" s="31">
        <v>0</v>
      </c>
      <c r="H27" s="32">
        <v>8</v>
      </c>
      <c r="I27" s="28">
        <f t="shared" si="0"/>
        <v>0</v>
      </c>
    </row>
    <row r="28" spans="1:9">
      <c r="A28" s="22">
        <v>5</v>
      </c>
      <c r="B28" s="23" t="s">
        <v>38</v>
      </c>
      <c r="C28" s="23"/>
      <c r="D28" s="23"/>
      <c r="E28" s="24" t="s">
        <v>39</v>
      </c>
      <c r="F28" s="25">
        <v>1</v>
      </c>
      <c r="G28" s="31">
        <v>0</v>
      </c>
      <c r="H28" s="27">
        <v>1</v>
      </c>
      <c r="I28" s="28">
        <f t="shared" si="0"/>
        <v>0</v>
      </c>
    </row>
    <row r="29" spans="1:9" ht="16" thickBot="1">
      <c r="A29" s="78" t="s">
        <v>3</v>
      </c>
      <c r="B29" s="79"/>
      <c r="C29" s="79"/>
      <c r="D29" s="79"/>
      <c r="E29" s="79"/>
      <c r="F29" s="79"/>
      <c r="G29" s="79"/>
      <c r="H29" s="79"/>
      <c r="I29" s="34">
        <f>SUM(I24:I28)</f>
        <v>0</v>
      </c>
    </row>
    <row r="30" spans="1:9" ht="13.5" customHeight="1">
      <c r="A30" s="100" t="s">
        <v>40</v>
      </c>
      <c r="B30" s="101"/>
      <c r="C30" s="101"/>
      <c r="D30" s="101"/>
      <c r="E30" s="101"/>
      <c r="F30" s="101"/>
      <c r="G30" s="101"/>
      <c r="H30" s="101"/>
      <c r="I30" s="102"/>
    </row>
    <row r="31" spans="1:9" ht="13.5" customHeight="1">
      <c r="A31" s="15" t="s">
        <v>9</v>
      </c>
      <c r="B31" s="19" t="s">
        <v>16</v>
      </c>
      <c r="C31" s="19" t="s">
        <v>10</v>
      </c>
      <c r="D31" s="19" t="s">
        <v>11</v>
      </c>
      <c r="E31" s="19" t="s">
        <v>0</v>
      </c>
      <c r="F31" s="19" t="s">
        <v>1</v>
      </c>
      <c r="G31" s="20" t="s">
        <v>2</v>
      </c>
      <c r="H31" s="19" t="s">
        <v>12</v>
      </c>
      <c r="I31" s="21" t="s">
        <v>13</v>
      </c>
    </row>
    <row r="32" spans="1:9">
      <c r="A32" s="15">
        <v>1</v>
      </c>
      <c r="B32" s="82" t="s">
        <v>53</v>
      </c>
      <c r="C32" s="52" t="s">
        <v>43</v>
      </c>
      <c r="D32" s="52" t="s">
        <v>44</v>
      </c>
      <c r="E32" s="54" t="s">
        <v>54</v>
      </c>
      <c r="F32" s="54">
        <v>84</v>
      </c>
      <c r="G32" s="55">
        <v>600</v>
      </c>
      <c r="H32" s="54">
        <v>1</v>
      </c>
      <c r="I32" s="28">
        <f>F32*G32*H32</f>
        <v>50400</v>
      </c>
    </row>
    <row r="33" spans="1:10">
      <c r="A33" s="15">
        <v>2</v>
      </c>
      <c r="B33" s="83"/>
      <c r="C33" s="52" t="s">
        <v>45</v>
      </c>
      <c r="D33" s="52" t="s">
        <v>46</v>
      </c>
      <c r="E33" s="54" t="s">
        <v>54</v>
      </c>
      <c r="F33" s="54">
        <v>84</v>
      </c>
      <c r="G33" s="55">
        <v>180</v>
      </c>
      <c r="H33" s="54">
        <v>1</v>
      </c>
      <c r="I33" s="28">
        <f t="shared" ref="I33:I53" si="1">F33*G33*H33</f>
        <v>15120</v>
      </c>
    </row>
    <row r="34" spans="1:10">
      <c r="A34" s="15">
        <v>3</v>
      </c>
      <c r="B34" s="83"/>
      <c r="C34" s="52" t="s">
        <v>47</v>
      </c>
      <c r="D34" s="52" t="s">
        <v>81</v>
      </c>
      <c r="E34" s="54" t="s">
        <v>54</v>
      </c>
      <c r="F34" s="54">
        <v>24</v>
      </c>
      <c r="G34" s="55">
        <v>260</v>
      </c>
      <c r="H34" s="54">
        <v>1</v>
      </c>
      <c r="I34" s="28">
        <f t="shared" si="1"/>
        <v>6240</v>
      </c>
    </row>
    <row r="35" spans="1:10">
      <c r="A35" s="15">
        <v>4</v>
      </c>
      <c r="B35" s="84"/>
      <c r="C35" s="52" t="s">
        <v>48</v>
      </c>
      <c r="D35" s="52" t="s">
        <v>49</v>
      </c>
      <c r="E35" s="54" t="s">
        <v>55</v>
      </c>
      <c r="F35" s="54">
        <v>2</v>
      </c>
      <c r="G35" s="55">
        <v>17000</v>
      </c>
      <c r="H35" s="54">
        <v>1</v>
      </c>
      <c r="I35" s="28">
        <f t="shared" si="1"/>
        <v>34000</v>
      </c>
    </row>
    <row r="36" spans="1:10">
      <c r="A36" s="15">
        <v>5</v>
      </c>
      <c r="B36" s="52" t="s">
        <v>57</v>
      </c>
      <c r="C36" s="52" t="s">
        <v>50</v>
      </c>
      <c r="D36" s="52" t="s">
        <v>51</v>
      </c>
      <c r="E36" s="54" t="s">
        <v>55</v>
      </c>
      <c r="F36" s="54">
        <v>2</v>
      </c>
      <c r="G36" s="55">
        <v>10000</v>
      </c>
      <c r="H36" s="54">
        <v>1</v>
      </c>
      <c r="I36" s="28">
        <f t="shared" si="1"/>
        <v>20000</v>
      </c>
    </row>
    <row r="37" spans="1:10">
      <c r="A37" s="15">
        <v>6</v>
      </c>
      <c r="B37" s="82" t="s">
        <v>58</v>
      </c>
      <c r="C37" s="52" t="s">
        <v>82</v>
      </c>
      <c r="D37" s="52" t="s">
        <v>85</v>
      </c>
      <c r="E37" s="54" t="s">
        <v>56</v>
      </c>
      <c r="F37" s="54">
        <v>1</v>
      </c>
      <c r="G37" s="55">
        <v>10000</v>
      </c>
      <c r="H37" s="54">
        <v>3</v>
      </c>
      <c r="I37" s="28">
        <v>0</v>
      </c>
      <c r="J37" t="s">
        <v>264</v>
      </c>
    </row>
    <row r="38" spans="1:10">
      <c r="A38" s="15">
        <v>7</v>
      </c>
      <c r="B38" s="83"/>
      <c r="C38" s="52" t="s">
        <v>83</v>
      </c>
      <c r="D38" s="52" t="s">
        <v>86</v>
      </c>
      <c r="E38" s="54" t="s">
        <v>56</v>
      </c>
      <c r="F38" s="54">
        <v>1</v>
      </c>
      <c r="G38" s="55">
        <v>3000</v>
      </c>
      <c r="H38" s="54">
        <v>3</v>
      </c>
      <c r="I38" s="28">
        <v>0</v>
      </c>
      <c r="J38" t="s">
        <v>264</v>
      </c>
    </row>
    <row r="39" spans="1:10">
      <c r="A39" s="15">
        <v>8</v>
      </c>
      <c r="B39" s="83"/>
      <c r="C39" s="52" t="s">
        <v>84</v>
      </c>
      <c r="D39" s="52" t="s">
        <v>87</v>
      </c>
      <c r="E39" s="54" t="s">
        <v>56</v>
      </c>
      <c r="F39" s="54">
        <v>1</v>
      </c>
      <c r="G39" s="55">
        <v>3000</v>
      </c>
      <c r="H39" s="54">
        <v>3</v>
      </c>
      <c r="I39" s="28">
        <v>0</v>
      </c>
      <c r="J39" t="s">
        <v>264</v>
      </c>
    </row>
    <row r="40" spans="1:10">
      <c r="A40" s="15">
        <v>9</v>
      </c>
      <c r="B40" s="84"/>
      <c r="C40" s="52" t="s">
        <v>78</v>
      </c>
      <c r="D40" s="52" t="s">
        <v>79</v>
      </c>
      <c r="E40" s="54" t="s">
        <v>80</v>
      </c>
      <c r="F40" s="54">
        <v>1</v>
      </c>
      <c r="G40" s="55">
        <v>20000</v>
      </c>
      <c r="H40" s="54">
        <v>1</v>
      </c>
      <c r="I40" s="28">
        <f t="shared" si="1"/>
        <v>20000</v>
      </c>
    </row>
    <row r="41" spans="1:10">
      <c r="A41" s="15">
        <v>10</v>
      </c>
      <c r="B41" s="82" t="s">
        <v>59</v>
      </c>
      <c r="C41" s="52" t="s">
        <v>268</v>
      </c>
      <c r="D41" s="52" t="s">
        <v>269</v>
      </c>
      <c r="E41" s="54" t="s">
        <v>54</v>
      </c>
      <c r="F41" s="54">
        <v>15</v>
      </c>
      <c r="G41" s="55">
        <v>260</v>
      </c>
      <c r="H41" s="54">
        <v>1</v>
      </c>
      <c r="I41" s="28">
        <f t="shared" si="1"/>
        <v>3900</v>
      </c>
    </row>
    <row r="42" spans="1:10" ht="22">
      <c r="A42" s="15">
        <v>11</v>
      </c>
      <c r="B42" s="84"/>
      <c r="C42" s="52" t="s">
        <v>267</v>
      </c>
      <c r="D42" s="52" t="s">
        <v>52</v>
      </c>
      <c r="E42" s="54" t="s">
        <v>56</v>
      </c>
      <c r="F42" s="54">
        <v>1</v>
      </c>
      <c r="G42" s="55">
        <v>40000</v>
      </c>
      <c r="H42" s="54">
        <v>1</v>
      </c>
      <c r="I42" s="28">
        <v>0</v>
      </c>
      <c r="J42" t="s">
        <v>264</v>
      </c>
    </row>
    <row r="43" spans="1:10">
      <c r="A43" s="15">
        <v>12</v>
      </c>
      <c r="B43" s="82" t="s">
        <v>90</v>
      </c>
      <c r="C43" s="52" t="s">
        <v>91</v>
      </c>
      <c r="D43" s="52" t="s">
        <v>93</v>
      </c>
      <c r="E43" s="54" t="s">
        <v>95</v>
      </c>
      <c r="F43" s="54">
        <v>6</v>
      </c>
      <c r="G43" s="55">
        <v>1500</v>
      </c>
      <c r="H43" s="54">
        <v>1</v>
      </c>
      <c r="I43" s="28">
        <f t="shared" si="1"/>
        <v>9000</v>
      </c>
    </row>
    <row r="44" spans="1:10">
      <c r="A44" s="15">
        <v>13</v>
      </c>
      <c r="B44" s="84"/>
      <c r="C44" s="52" t="s">
        <v>92</v>
      </c>
      <c r="D44" s="52" t="s">
        <v>93</v>
      </c>
      <c r="E44" s="54" t="s">
        <v>96</v>
      </c>
      <c r="F44" s="54">
        <v>1</v>
      </c>
      <c r="G44" s="55">
        <v>17000</v>
      </c>
      <c r="H44" s="54">
        <v>1</v>
      </c>
      <c r="I44" s="28">
        <f t="shared" si="1"/>
        <v>17000</v>
      </c>
    </row>
    <row r="45" spans="1:10">
      <c r="A45" s="15">
        <v>14</v>
      </c>
      <c r="B45" s="68" t="s">
        <v>189</v>
      </c>
      <c r="C45" s="52" t="s">
        <v>190</v>
      </c>
      <c r="D45" s="52"/>
      <c r="E45" s="54" t="s">
        <v>95</v>
      </c>
      <c r="F45" s="54">
        <v>1</v>
      </c>
      <c r="G45" s="55">
        <v>15000</v>
      </c>
      <c r="H45" s="54">
        <v>1</v>
      </c>
      <c r="I45" s="28">
        <v>0</v>
      </c>
      <c r="J45" t="s">
        <v>264</v>
      </c>
    </row>
    <row r="46" spans="1:10" ht="22">
      <c r="A46" s="15">
        <v>15</v>
      </c>
      <c r="B46" s="82" t="s">
        <v>76</v>
      </c>
      <c r="C46" s="52" t="s">
        <v>62</v>
      </c>
      <c r="D46" s="52" t="s">
        <v>63</v>
      </c>
      <c r="E46" s="54" t="s">
        <v>74</v>
      </c>
      <c r="F46" s="54">
        <v>210</v>
      </c>
      <c r="G46" s="55">
        <v>280</v>
      </c>
      <c r="H46" s="54">
        <v>1</v>
      </c>
      <c r="I46" s="28">
        <f t="shared" si="1"/>
        <v>58800</v>
      </c>
    </row>
    <row r="47" spans="1:10">
      <c r="A47" s="15">
        <v>16</v>
      </c>
      <c r="B47" s="83"/>
      <c r="C47" s="52" t="s">
        <v>64</v>
      </c>
      <c r="D47" s="52" t="s">
        <v>65</v>
      </c>
      <c r="E47" s="54" t="s">
        <v>74</v>
      </c>
      <c r="F47" s="54">
        <v>8</v>
      </c>
      <c r="G47" s="55">
        <v>350</v>
      </c>
      <c r="H47" s="54">
        <v>1</v>
      </c>
      <c r="I47" s="28">
        <f t="shared" si="1"/>
        <v>2800</v>
      </c>
    </row>
    <row r="48" spans="1:10">
      <c r="A48" s="15">
        <v>17</v>
      </c>
      <c r="B48" s="83"/>
      <c r="C48" s="52" t="s">
        <v>66</v>
      </c>
      <c r="D48" s="52" t="s">
        <v>67</v>
      </c>
      <c r="E48" s="54" t="s">
        <v>75</v>
      </c>
      <c r="F48" s="54">
        <v>30</v>
      </c>
      <c r="G48" s="55">
        <v>150</v>
      </c>
      <c r="H48" s="54">
        <v>1</v>
      </c>
      <c r="I48" s="28">
        <f t="shared" si="1"/>
        <v>4500</v>
      </c>
    </row>
    <row r="49" spans="1:9">
      <c r="A49" s="15">
        <v>18</v>
      </c>
      <c r="B49" s="83"/>
      <c r="C49" s="52" t="s">
        <v>68</v>
      </c>
      <c r="D49" s="52" t="s">
        <v>69</v>
      </c>
      <c r="E49" s="54" t="s">
        <v>56</v>
      </c>
      <c r="F49" s="54">
        <v>1</v>
      </c>
      <c r="G49" s="55">
        <v>8000</v>
      </c>
      <c r="H49" s="54">
        <v>1</v>
      </c>
      <c r="I49" s="28">
        <f t="shared" si="1"/>
        <v>8000</v>
      </c>
    </row>
    <row r="50" spans="1:9">
      <c r="A50" s="15">
        <v>19</v>
      </c>
      <c r="B50" s="83"/>
      <c r="C50" s="82" t="s">
        <v>70</v>
      </c>
      <c r="D50" s="52" t="s">
        <v>88</v>
      </c>
      <c r="E50" s="54" t="s">
        <v>89</v>
      </c>
      <c r="F50" s="54">
        <v>1</v>
      </c>
      <c r="G50" s="55">
        <v>1000</v>
      </c>
      <c r="H50" s="54">
        <v>3</v>
      </c>
      <c r="I50" s="28">
        <f t="shared" si="1"/>
        <v>3000</v>
      </c>
    </row>
    <row r="51" spans="1:9">
      <c r="A51" s="15">
        <v>20</v>
      </c>
      <c r="B51" s="83"/>
      <c r="C51" s="84"/>
      <c r="D51" s="52" t="s">
        <v>71</v>
      </c>
      <c r="E51" s="54" t="s">
        <v>56</v>
      </c>
      <c r="F51" s="54">
        <v>1</v>
      </c>
      <c r="G51" s="55">
        <v>10000</v>
      </c>
      <c r="H51" s="54">
        <v>1</v>
      </c>
      <c r="I51" s="28">
        <f t="shared" si="1"/>
        <v>10000</v>
      </c>
    </row>
    <row r="52" spans="1:9">
      <c r="A52" s="15">
        <v>21</v>
      </c>
      <c r="B52" s="84"/>
      <c r="C52" s="29" t="s">
        <v>72</v>
      </c>
      <c r="D52" s="23" t="s">
        <v>73</v>
      </c>
      <c r="E52" s="24" t="s">
        <v>56</v>
      </c>
      <c r="F52" s="30">
        <v>1</v>
      </c>
      <c r="G52" s="31">
        <v>8000</v>
      </c>
      <c r="H52" s="54">
        <v>1</v>
      </c>
      <c r="I52" s="28">
        <f t="shared" si="1"/>
        <v>8000</v>
      </c>
    </row>
    <row r="53" spans="1:9" ht="13.5" customHeight="1">
      <c r="A53" s="15">
        <v>22</v>
      </c>
      <c r="B53" s="52" t="s">
        <v>77</v>
      </c>
      <c r="C53" s="52" t="s">
        <v>60</v>
      </c>
      <c r="D53" s="52" t="s">
        <v>61</v>
      </c>
      <c r="E53" s="54" t="s">
        <v>56</v>
      </c>
      <c r="F53" s="54">
        <v>1</v>
      </c>
      <c r="G53" s="55">
        <v>10000</v>
      </c>
      <c r="H53" s="54">
        <v>1</v>
      </c>
      <c r="I53" s="28">
        <f t="shared" si="1"/>
        <v>10000</v>
      </c>
    </row>
    <row r="54" spans="1:9" ht="13.5" customHeight="1" thickBot="1">
      <c r="A54" s="78" t="s">
        <v>3</v>
      </c>
      <c r="B54" s="79"/>
      <c r="C54" s="79"/>
      <c r="D54" s="79"/>
      <c r="E54" s="79"/>
      <c r="F54" s="79"/>
      <c r="G54" s="79"/>
      <c r="H54" s="79"/>
      <c r="I54" s="34">
        <f>SUM(I32:I53)</f>
        <v>280760</v>
      </c>
    </row>
    <row r="55" spans="1:9" ht="13.5" customHeight="1">
      <c r="A55" s="75" t="s">
        <v>97</v>
      </c>
      <c r="B55" s="76"/>
      <c r="C55" s="76"/>
      <c r="D55" s="76"/>
      <c r="E55" s="76"/>
      <c r="F55" s="76"/>
      <c r="G55" s="76"/>
      <c r="H55" s="76"/>
      <c r="I55" s="77"/>
    </row>
    <row r="56" spans="1:9" ht="13.5" customHeight="1">
      <c r="A56" s="15" t="s">
        <v>9</v>
      </c>
      <c r="B56" s="19" t="s">
        <v>16</v>
      </c>
      <c r="C56" s="19" t="s">
        <v>10</v>
      </c>
      <c r="D56" s="19" t="s">
        <v>11</v>
      </c>
      <c r="E56" s="19" t="s">
        <v>0</v>
      </c>
      <c r="F56" s="19" t="s">
        <v>1</v>
      </c>
      <c r="G56" s="20" t="s">
        <v>2</v>
      </c>
      <c r="H56" s="19" t="s">
        <v>12</v>
      </c>
      <c r="I56" s="21" t="s">
        <v>13</v>
      </c>
    </row>
    <row r="57" spans="1:9">
      <c r="A57" s="22">
        <v>1</v>
      </c>
      <c r="B57" s="82" t="s">
        <v>98</v>
      </c>
      <c r="C57" s="29" t="s">
        <v>99</v>
      </c>
      <c r="D57" s="29"/>
      <c r="E57" s="33" t="s">
        <v>111</v>
      </c>
      <c r="F57" s="30">
        <v>8</v>
      </c>
      <c r="G57" s="31">
        <v>800</v>
      </c>
      <c r="H57" s="32">
        <v>1</v>
      </c>
      <c r="I57" s="28">
        <f>F57*G57*H57</f>
        <v>6400</v>
      </c>
    </row>
    <row r="58" spans="1:9">
      <c r="A58" s="22">
        <v>2</v>
      </c>
      <c r="B58" s="83"/>
      <c r="C58" s="58" t="s">
        <v>100</v>
      </c>
      <c r="D58" s="52"/>
      <c r="E58" s="33" t="s">
        <v>111</v>
      </c>
      <c r="F58" s="54">
        <v>4</v>
      </c>
      <c r="G58" s="55">
        <v>800</v>
      </c>
      <c r="H58" s="32">
        <v>1</v>
      </c>
      <c r="I58" s="28">
        <f t="shared" ref="I58:I98" si="2">F58*G58*H58</f>
        <v>3200</v>
      </c>
    </row>
    <row r="59" spans="1:9">
      <c r="A59" s="22">
        <v>3</v>
      </c>
      <c r="B59" s="83"/>
      <c r="C59" s="29" t="s">
        <v>101</v>
      </c>
      <c r="D59" s="29"/>
      <c r="E59" s="24" t="s">
        <v>111</v>
      </c>
      <c r="F59" s="30">
        <v>8</v>
      </c>
      <c r="G59" s="31">
        <v>800</v>
      </c>
      <c r="H59" s="32">
        <v>1</v>
      </c>
      <c r="I59" s="28">
        <f t="shared" si="2"/>
        <v>6400</v>
      </c>
    </row>
    <row r="60" spans="1:9" ht="22">
      <c r="A60" s="22">
        <v>4</v>
      </c>
      <c r="B60" s="83"/>
      <c r="C60" s="29" t="s">
        <v>102</v>
      </c>
      <c r="D60" s="29"/>
      <c r="E60" s="24" t="s">
        <v>112</v>
      </c>
      <c r="F60" s="30">
        <v>1</v>
      </c>
      <c r="G60" s="31">
        <v>1800</v>
      </c>
      <c r="H60" s="32">
        <v>1</v>
      </c>
      <c r="I60" s="28">
        <f t="shared" si="2"/>
        <v>1800</v>
      </c>
    </row>
    <row r="61" spans="1:9">
      <c r="A61" s="22">
        <v>5</v>
      </c>
      <c r="B61" s="83"/>
      <c r="C61" s="29" t="s">
        <v>103</v>
      </c>
      <c r="D61" s="29"/>
      <c r="E61" s="24" t="s">
        <v>112</v>
      </c>
      <c r="F61" s="54">
        <v>6</v>
      </c>
      <c r="G61" s="31">
        <v>800</v>
      </c>
      <c r="H61" s="32">
        <v>1</v>
      </c>
      <c r="I61" s="28">
        <f t="shared" si="2"/>
        <v>4800</v>
      </c>
    </row>
    <row r="62" spans="1:9">
      <c r="A62" s="22">
        <v>6</v>
      </c>
      <c r="B62" s="83"/>
      <c r="C62" s="29" t="s">
        <v>104</v>
      </c>
      <c r="D62" s="29"/>
      <c r="E62" s="24" t="s">
        <v>112</v>
      </c>
      <c r="F62" s="54">
        <v>2</v>
      </c>
      <c r="G62" s="31">
        <v>800</v>
      </c>
      <c r="H62" s="32">
        <v>1</v>
      </c>
      <c r="I62" s="28">
        <f t="shared" si="2"/>
        <v>1600</v>
      </c>
    </row>
    <row r="63" spans="1:9">
      <c r="A63" s="22">
        <v>7</v>
      </c>
      <c r="B63" s="83"/>
      <c r="C63" s="29" t="s">
        <v>105</v>
      </c>
      <c r="D63" s="29"/>
      <c r="E63" s="24" t="s">
        <v>112</v>
      </c>
      <c r="F63" s="30">
        <v>1</v>
      </c>
      <c r="G63" s="31">
        <v>800</v>
      </c>
      <c r="H63" s="32">
        <v>1</v>
      </c>
      <c r="I63" s="28">
        <f t="shared" si="2"/>
        <v>800</v>
      </c>
    </row>
    <row r="64" spans="1:9">
      <c r="A64" s="22">
        <v>8</v>
      </c>
      <c r="B64" s="83"/>
      <c r="C64" s="29" t="s">
        <v>106</v>
      </c>
      <c r="D64" s="29"/>
      <c r="E64" s="33" t="s">
        <v>112</v>
      </c>
      <c r="F64" s="30">
        <v>4</v>
      </c>
      <c r="G64" s="31">
        <v>600</v>
      </c>
      <c r="H64" s="32">
        <v>1</v>
      </c>
      <c r="I64" s="28">
        <f t="shared" si="2"/>
        <v>2400</v>
      </c>
    </row>
    <row r="65" spans="1:9" ht="22">
      <c r="A65" s="22">
        <v>9</v>
      </c>
      <c r="B65" s="83"/>
      <c r="C65" s="52" t="s">
        <v>107</v>
      </c>
      <c r="D65" s="52"/>
      <c r="E65" s="33" t="s">
        <v>111</v>
      </c>
      <c r="F65" s="54">
        <v>8</v>
      </c>
      <c r="G65" s="55">
        <v>300</v>
      </c>
      <c r="H65" s="32">
        <v>1</v>
      </c>
      <c r="I65" s="28">
        <f t="shared" si="2"/>
        <v>2400</v>
      </c>
    </row>
    <row r="66" spans="1:9" ht="22">
      <c r="A66" s="22">
        <v>10</v>
      </c>
      <c r="B66" s="83"/>
      <c r="C66" s="35" t="s">
        <v>108</v>
      </c>
      <c r="D66" s="23"/>
      <c r="E66" s="24" t="s">
        <v>111</v>
      </c>
      <c r="F66" s="25">
        <v>4</v>
      </c>
      <c r="G66" s="26">
        <v>300</v>
      </c>
      <c r="H66" s="32">
        <v>1</v>
      </c>
      <c r="I66" s="28">
        <f t="shared" si="2"/>
        <v>1200</v>
      </c>
    </row>
    <row r="67" spans="1:9" ht="22">
      <c r="A67" s="22">
        <v>11</v>
      </c>
      <c r="B67" s="83"/>
      <c r="C67" s="35" t="s">
        <v>109</v>
      </c>
      <c r="D67" s="23"/>
      <c r="E67" s="24" t="s">
        <v>111</v>
      </c>
      <c r="F67" s="25">
        <v>2</v>
      </c>
      <c r="G67" s="26">
        <v>200</v>
      </c>
      <c r="H67" s="32">
        <v>1</v>
      </c>
      <c r="I67" s="28">
        <f t="shared" si="2"/>
        <v>400</v>
      </c>
    </row>
    <row r="68" spans="1:9">
      <c r="A68" s="22">
        <v>12</v>
      </c>
      <c r="B68" s="84"/>
      <c r="C68" s="35" t="s">
        <v>110</v>
      </c>
      <c r="D68" s="36"/>
      <c r="E68" s="50" t="s">
        <v>56</v>
      </c>
      <c r="F68" s="51">
        <v>1</v>
      </c>
      <c r="G68" s="26">
        <v>1000</v>
      </c>
      <c r="H68" s="32">
        <v>1</v>
      </c>
      <c r="I68" s="28">
        <f t="shared" si="2"/>
        <v>1000</v>
      </c>
    </row>
    <row r="69" spans="1:9" ht="22">
      <c r="A69" s="22">
        <v>13</v>
      </c>
      <c r="B69" s="82" t="s">
        <v>113</v>
      </c>
      <c r="C69" s="58" t="s">
        <v>114</v>
      </c>
      <c r="D69" s="57"/>
      <c r="E69" s="69" t="s">
        <v>112</v>
      </c>
      <c r="F69" s="60">
        <v>30</v>
      </c>
      <c r="G69" s="55">
        <v>800</v>
      </c>
      <c r="H69" s="32">
        <v>1</v>
      </c>
      <c r="I69" s="28">
        <f t="shared" si="2"/>
        <v>24000</v>
      </c>
    </row>
    <row r="70" spans="1:9" ht="22">
      <c r="A70" s="22">
        <v>14</v>
      </c>
      <c r="B70" s="83"/>
      <c r="C70" s="58" t="s">
        <v>115</v>
      </c>
      <c r="D70" s="57"/>
      <c r="E70" s="69" t="s">
        <v>112</v>
      </c>
      <c r="F70" s="60">
        <v>18</v>
      </c>
      <c r="G70" s="55">
        <v>1000</v>
      </c>
      <c r="H70" s="32">
        <v>1</v>
      </c>
      <c r="I70" s="28">
        <f t="shared" si="2"/>
        <v>18000</v>
      </c>
    </row>
    <row r="71" spans="1:9">
      <c r="A71" s="22">
        <v>15</v>
      </c>
      <c r="B71" s="83"/>
      <c r="C71" s="58" t="s">
        <v>116</v>
      </c>
      <c r="D71" s="57"/>
      <c r="E71" s="69" t="s">
        <v>111</v>
      </c>
      <c r="F71" s="60">
        <v>20</v>
      </c>
      <c r="G71" s="55">
        <v>350</v>
      </c>
      <c r="H71" s="32">
        <v>1</v>
      </c>
      <c r="I71" s="28">
        <f t="shared" si="2"/>
        <v>7000</v>
      </c>
    </row>
    <row r="72" spans="1:9">
      <c r="A72" s="22">
        <v>16</v>
      </c>
      <c r="B72" s="83"/>
      <c r="C72" s="58" t="s">
        <v>117</v>
      </c>
      <c r="D72" s="57"/>
      <c r="E72" s="69" t="s">
        <v>111</v>
      </c>
      <c r="F72" s="60">
        <v>30</v>
      </c>
      <c r="G72" s="55">
        <v>350</v>
      </c>
      <c r="H72" s="32">
        <v>1</v>
      </c>
      <c r="I72" s="28">
        <f t="shared" si="2"/>
        <v>10500</v>
      </c>
    </row>
    <row r="73" spans="1:9">
      <c r="A73" s="22">
        <v>17</v>
      </c>
      <c r="B73" s="83"/>
      <c r="C73" s="58" t="s">
        <v>118</v>
      </c>
      <c r="D73" s="57"/>
      <c r="E73" s="69" t="s">
        <v>112</v>
      </c>
      <c r="F73" s="60">
        <v>1</v>
      </c>
      <c r="G73" s="55">
        <v>2000</v>
      </c>
      <c r="H73" s="32">
        <v>1</v>
      </c>
      <c r="I73" s="28">
        <f t="shared" si="2"/>
        <v>2000</v>
      </c>
    </row>
    <row r="74" spans="1:9" ht="22">
      <c r="A74" s="22">
        <v>18</v>
      </c>
      <c r="B74" s="83"/>
      <c r="C74" s="58" t="s">
        <v>119</v>
      </c>
      <c r="D74" s="57"/>
      <c r="E74" s="69" t="s">
        <v>112</v>
      </c>
      <c r="F74" s="60">
        <v>8</v>
      </c>
      <c r="G74" s="55">
        <v>600</v>
      </c>
      <c r="H74" s="32">
        <v>1</v>
      </c>
      <c r="I74" s="28">
        <f t="shared" si="2"/>
        <v>4800</v>
      </c>
    </row>
    <row r="75" spans="1:9">
      <c r="A75" s="22">
        <v>19</v>
      </c>
      <c r="B75" s="83"/>
      <c r="C75" s="58" t="s">
        <v>120</v>
      </c>
      <c r="D75" s="57"/>
      <c r="E75" s="69" t="s">
        <v>112</v>
      </c>
      <c r="F75" s="60">
        <v>6</v>
      </c>
      <c r="G75" s="55">
        <v>500</v>
      </c>
      <c r="H75" s="32">
        <v>1</v>
      </c>
      <c r="I75" s="28">
        <f t="shared" si="2"/>
        <v>3000</v>
      </c>
    </row>
    <row r="76" spans="1:9">
      <c r="A76" s="22">
        <v>20</v>
      </c>
      <c r="B76" s="84"/>
      <c r="C76" s="58" t="s">
        <v>110</v>
      </c>
      <c r="D76" s="57"/>
      <c r="E76" s="69" t="s">
        <v>56</v>
      </c>
      <c r="F76" s="60">
        <v>1</v>
      </c>
      <c r="G76" s="55">
        <v>1000</v>
      </c>
      <c r="H76" s="32">
        <v>1</v>
      </c>
      <c r="I76" s="28">
        <f t="shared" si="2"/>
        <v>1000</v>
      </c>
    </row>
    <row r="77" spans="1:9" ht="22">
      <c r="A77" s="22">
        <v>21</v>
      </c>
      <c r="B77" s="82" t="s">
        <v>121</v>
      </c>
      <c r="C77" s="58" t="s">
        <v>122</v>
      </c>
      <c r="D77" s="57"/>
      <c r="E77" s="69" t="s">
        <v>54</v>
      </c>
      <c r="F77" s="60">
        <v>144</v>
      </c>
      <c r="G77" s="55">
        <v>550</v>
      </c>
      <c r="H77" s="32">
        <v>1</v>
      </c>
      <c r="I77" s="28">
        <f t="shared" si="2"/>
        <v>79200</v>
      </c>
    </row>
    <row r="78" spans="1:9" ht="22">
      <c r="A78" s="22">
        <v>22</v>
      </c>
      <c r="B78" s="83"/>
      <c r="C78" s="58" t="s">
        <v>123</v>
      </c>
      <c r="D78" s="57"/>
      <c r="E78" s="69" t="s">
        <v>54</v>
      </c>
      <c r="F78" s="60">
        <v>54</v>
      </c>
      <c r="G78" s="55">
        <v>500</v>
      </c>
      <c r="H78" s="32">
        <v>1</v>
      </c>
      <c r="I78" s="28">
        <f t="shared" si="2"/>
        <v>27000</v>
      </c>
    </row>
    <row r="79" spans="1:9" ht="22">
      <c r="A79" s="22">
        <v>23</v>
      </c>
      <c r="B79" s="83"/>
      <c r="C79" s="58" t="s">
        <v>124</v>
      </c>
      <c r="D79" s="57"/>
      <c r="E79" s="69" t="s">
        <v>54</v>
      </c>
      <c r="F79" s="60">
        <v>24</v>
      </c>
      <c r="G79" s="55">
        <v>500</v>
      </c>
      <c r="H79" s="32">
        <v>1</v>
      </c>
      <c r="I79" s="28">
        <f t="shared" si="2"/>
        <v>12000</v>
      </c>
    </row>
    <row r="80" spans="1:9">
      <c r="A80" s="22">
        <v>24</v>
      </c>
      <c r="B80" s="83"/>
      <c r="C80" s="58" t="s">
        <v>125</v>
      </c>
      <c r="D80" s="57"/>
      <c r="E80" s="69" t="s">
        <v>112</v>
      </c>
      <c r="F80" s="60">
        <v>8</v>
      </c>
      <c r="G80" s="55">
        <v>1200</v>
      </c>
      <c r="H80" s="32">
        <v>1</v>
      </c>
      <c r="I80" s="28">
        <f t="shared" si="2"/>
        <v>9600</v>
      </c>
    </row>
    <row r="81" spans="1:9">
      <c r="A81" s="22">
        <v>25</v>
      </c>
      <c r="B81" s="83"/>
      <c r="C81" s="58" t="s">
        <v>126</v>
      </c>
      <c r="D81" s="57"/>
      <c r="E81" s="69" t="s">
        <v>112</v>
      </c>
      <c r="F81" s="60">
        <v>2</v>
      </c>
      <c r="G81" s="55">
        <v>2000</v>
      </c>
      <c r="H81" s="32">
        <v>1</v>
      </c>
      <c r="I81" s="28">
        <f t="shared" si="2"/>
        <v>4000</v>
      </c>
    </row>
    <row r="82" spans="1:9">
      <c r="A82" s="22">
        <v>26</v>
      </c>
      <c r="B82" s="83"/>
      <c r="C82" s="58" t="s">
        <v>262</v>
      </c>
      <c r="D82" s="57"/>
      <c r="E82" s="69" t="s">
        <v>112</v>
      </c>
      <c r="F82" s="60">
        <v>3</v>
      </c>
      <c r="G82" s="55">
        <v>2500</v>
      </c>
      <c r="H82" s="32">
        <v>1</v>
      </c>
      <c r="I82" s="28">
        <f t="shared" si="2"/>
        <v>7500</v>
      </c>
    </row>
    <row r="83" spans="1:9">
      <c r="A83" s="22">
        <v>27</v>
      </c>
      <c r="B83" s="83"/>
      <c r="C83" s="58" t="s">
        <v>127</v>
      </c>
      <c r="D83" s="57"/>
      <c r="E83" s="69" t="s">
        <v>138</v>
      </c>
      <c r="F83" s="60">
        <v>3</v>
      </c>
      <c r="G83" s="55">
        <v>2200</v>
      </c>
      <c r="H83" s="32">
        <v>1</v>
      </c>
      <c r="I83" s="28">
        <f t="shared" si="2"/>
        <v>6600</v>
      </c>
    </row>
    <row r="84" spans="1:9" ht="22">
      <c r="A84" s="22">
        <v>28</v>
      </c>
      <c r="B84" s="83"/>
      <c r="C84" s="58" t="s">
        <v>128</v>
      </c>
      <c r="D84" s="57"/>
      <c r="E84" s="69" t="s">
        <v>138</v>
      </c>
      <c r="F84" s="60">
        <v>3</v>
      </c>
      <c r="G84" s="55">
        <v>2500</v>
      </c>
      <c r="H84" s="32">
        <v>1</v>
      </c>
      <c r="I84" s="28">
        <f t="shared" si="2"/>
        <v>7500</v>
      </c>
    </row>
    <row r="85" spans="1:9">
      <c r="A85" s="22">
        <v>29</v>
      </c>
      <c r="B85" s="83"/>
      <c r="C85" s="58" t="s">
        <v>129</v>
      </c>
      <c r="D85" s="57"/>
      <c r="E85" s="69" t="s">
        <v>112</v>
      </c>
      <c r="F85" s="60">
        <v>4</v>
      </c>
      <c r="G85" s="55">
        <v>600</v>
      </c>
      <c r="H85" s="32">
        <v>1</v>
      </c>
      <c r="I85" s="28">
        <f t="shared" si="2"/>
        <v>2400</v>
      </c>
    </row>
    <row r="86" spans="1:9">
      <c r="A86" s="22">
        <v>30</v>
      </c>
      <c r="B86" s="83"/>
      <c r="C86" s="58" t="s">
        <v>130</v>
      </c>
      <c r="D86" s="57"/>
      <c r="E86" s="69" t="s">
        <v>112</v>
      </c>
      <c r="F86" s="60">
        <v>4</v>
      </c>
      <c r="G86" s="55">
        <v>600</v>
      </c>
      <c r="H86" s="32">
        <v>1</v>
      </c>
      <c r="I86" s="28">
        <f t="shared" si="2"/>
        <v>2400</v>
      </c>
    </row>
    <row r="87" spans="1:9" ht="22">
      <c r="A87" s="22">
        <v>31</v>
      </c>
      <c r="B87" s="83"/>
      <c r="C87" s="58" t="s">
        <v>131</v>
      </c>
      <c r="D87" s="57"/>
      <c r="E87" s="69" t="s">
        <v>112</v>
      </c>
      <c r="F87" s="60">
        <v>1</v>
      </c>
      <c r="G87" s="55">
        <v>6000</v>
      </c>
      <c r="H87" s="32">
        <v>1</v>
      </c>
      <c r="I87" s="28">
        <f t="shared" si="2"/>
        <v>6000</v>
      </c>
    </row>
    <row r="88" spans="1:9">
      <c r="A88" s="22">
        <v>32</v>
      </c>
      <c r="B88" s="83"/>
      <c r="C88" s="58" t="s">
        <v>132</v>
      </c>
      <c r="D88" s="57"/>
      <c r="E88" s="69" t="s">
        <v>112</v>
      </c>
      <c r="F88" s="60">
        <v>1</v>
      </c>
      <c r="G88" s="55">
        <v>3000</v>
      </c>
      <c r="H88" s="32">
        <v>1</v>
      </c>
      <c r="I88" s="28">
        <f t="shared" si="2"/>
        <v>3000</v>
      </c>
    </row>
    <row r="89" spans="1:9">
      <c r="A89" s="22">
        <v>33</v>
      </c>
      <c r="B89" s="83"/>
      <c r="C89" s="58" t="s">
        <v>133</v>
      </c>
      <c r="D89" s="57"/>
      <c r="E89" s="69" t="s">
        <v>112</v>
      </c>
      <c r="F89" s="60">
        <v>3</v>
      </c>
      <c r="G89" s="55">
        <v>200</v>
      </c>
      <c r="H89" s="32">
        <v>1</v>
      </c>
      <c r="I89" s="28">
        <f t="shared" si="2"/>
        <v>600</v>
      </c>
    </row>
    <row r="90" spans="1:9">
      <c r="A90" s="22">
        <v>34</v>
      </c>
      <c r="B90" s="83"/>
      <c r="C90" s="58" t="s">
        <v>134</v>
      </c>
      <c r="D90" s="57"/>
      <c r="E90" s="69" t="s">
        <v>139</v>
      </c>
      <c r="F90" s="60">
        <v>4</v>
      </c>
      <c r="G90" s="55">
        <v>1200</v>
      </c>
      <c r="H90" s="32">
        <v>1</v>
      </c>
      <c r="I90" s="28">
        <f t="shared" si="2"/>
        <v>4800</v>
      </c>
    </row>
    <row r="91" spans="1:9">
      <c r="A91" s="22">
        <v>35</v>
      </c>
      <c r="B91" s="83"/>
      <c r="C91" s="35" t="s">
        <v>135</v>
      </c>
      <c r="D91" s="36"/>
      <c r="E91" s="50" t="s">
        <v>112</v>
      </c>
      <c r="F91" s="51">
        <v>6</v>
      </c>
      <c r="G91" s="26">
        <v>500</v>
      </c>
      <c r="H91" s="32">
        <v>1</v>
      </c>
      <c r="I91" s="28">
        <f t="shared" si="2"/>
        <v>3000</v>
      </c>
    </row>
    <row r="92" spans="1:9" ht="24.75" customHeight="1">
      <c r="A92" s="22">
        <v>36</v>
      </c>
      <c r="B92" s="83"/>
      <c r="C92" s="35" t="s">
        <v>136</v>
      </c>
      <c r="D92" s="36"/>
      <c r="E92" s="24" t="s">
        <v>112</v>
      </c>
      <c r="F92" s="25">
        <v>2</v>
      </c>
      <c r="G92" s="26">
        <v>300</v>
      </c>
      <c r="H92" s="32">
        <v>1</v>
      </c>
      <c r="I92" s="28">
        <f t="shared" si="2"/>
        <v>600</v>
      </c>
    </row>
    <row r="93" spans="1:9" ht="24.75" customHeight="1">
      <c r="A93" s="22">
        <v>37</v>
      </c>
      <c r="B93" s="83"/>
      <c r="C93" s="59" t="s">
        <v>137</v>
      </c>
      <c r="D93" s="57"/>
      <c r="E93" s="24" t="s">
        <v>94</v>
      </c>
      <c r="F93" s="60">
        <v>1</v>
      </c>
      <c r="G93" s="61">
        <v>800</v>
      </c>
      <c r="H93" s="32">
        <v>1</v>
      </c>
      <c r="I93" s="28">
        <f t="shared" si="2"/>
        <v>800</v>
      </c>
    </row>
    <row r="94" spans="1:9" ht="24.75" customHeight="1">
      <c r="A94" s="22">
        <v>38</v>
      </c>
      <c r="B94" s="84"/>
      <c r="C94" s="58" t="s">
        <v>110</v>
      </c>
      <c r="D94" s="57"/>
      <c r="E94" s="24" t="s">
        <v>56</v>
      </c>
      <c r="F94" s="54">
        <v>1</v>
      </c>
      <c r="G94" s="55">
        <v>1000</v>
      </c>
      <c r="H94" s="32">
        <v>1</v>
      </c>
      <c r="I94" s="28">
        <f t="shared" si="2"/>
        <v>1000</v>
      </c>
    </row>
    <row r="95" spans="1:9">
      <c r="A95" s="22">
        <v>39</v>
      </c>
      <c r="B95" s="85" t="s">
        <v>140</v>
      </c>
      <c r="C95" s="58" t="s">
        <v>141</v>
      </c>
      <c r="D95" s="57"/>
      <c r="E95" s="53" t="s">
        <v>112</v>
      </c>
      <c r="F95" s="54">
        <v>2</v>
      </c>
      <c r="G95" s="55">
        <v>1000</v>
      </c>
      <c r="H95" s="56">
        <v>1</v>
      </c>
      <c r="I95" s="28">
        <f t="shared" si="2"/>
        <v>2000</v>
      </c>
    </row>
    <row r="96" spans="1:9">
      <c r="A96" s="22">
        <v>40</v>
      </c>
      <c r="B96" s="87"/>
      <c r="C96" s="58" t="s">
        <v>142</v>
      </c>
      <c r="D96" s="57"/>
      <c r="E96" s="53" t="s">
        <v>56</v>
      </c>
      <c r="F96" s="54">
        <v>1</v>
      </c>
      <c r="G96" s="55">
        <v>1000</v>
      </c>
      <c r="H96" s="56">
        <v>1</v>
      </c>
      <c r="I96" s="28">
        <f t="shared" si="2"/>
        <v>1000</v>
      </c>
    </row>
    <row r="97" spans="1:10" ht="22">
      <c r="A97" s="22">
        <v>41</v>
      </c>
      <c r="B97" s="85" t="s">
        <v>143</v>
      </c>
      <c r="C97" s="58" t="s">
        <v>144</v>
      </c>
      <c r="D97" s="57"/>
      <c r="E97" s="53" t="s">
        <v>146</v>
      </c>
      <c r="F97" s="54">
        <v>8</v>
      </c>
      <c r="G97" s="55">
        <v>1000</v>
      </c>
      <c r="H97" s="56">
        <v>2</v>
      </c>
      <c r="I97" s="28">
        <f t="shared" si="2"/>
        <v>16000</v>
      </c>
    </row>
    <row r="98" spans="1:10">
      <c r="A98" s="22">
        <v>42</v>
      </c>
      <c r="B98" s="87"/>
      <c r="C98" s="58" t="s">
        <v>145</v>
      </c>
      <c r="D98" s="57"/>
      <c r="E98" s="53" t="s">
        <v>147</v>
      </c>
      <c r="F98" s="54">
        <v>20</v>
      </c>
      <c r="G98" s="55">
        <v>300</v>
      </c>
      <c r="H98" s="56">
        <v>3</v>
      </c>
      <c r="I98" s="28">
        <f t="shared" si="2"/>
        <v>18000</v>
      </c>
    </row>
    <row r="99" spans="1:10" ht="13.5" customHeight="1" thickBot="1">
      <c r="A99" s="78" t="s">
        <v>3</v>
      </c>
      <c r="B99" s="79"/>
      <c r="C99" s="79"/>
      <c r="D99" s="79"/>
      <c r="E99" s="79"/>
      <c r="F99" s="79"/>
      <c r="G99" s="79"/>
      <c r="H99" s="79"/>
      <c r="I99" s="34">
        <f>SUM(I57:I98)</f>
        <v>317700</v>
      </c>
    </row>
    <row r="100" spans="1:10" ht="13.5" customHeight="1">
      <c r="A100" s="75" t="s">
        <v>151</v>
      </c>
      <c r="B100" s="76"/>
      <c r="C100" s="76"/>
      <c r="D100" s="76"/>
      <c r="E100" s="76"/>
      <c r="F100" s="76"/>
      <c r="G100" s="76"/>
      <c r="H100" s="76"/>
      <c r="I100" s="77"/>
    </row>
    <row r="101" spans="1:10" ht="13.5" customHeight="1">
      <c r="A101" s="15" t="s">
        <v>9</v>
      </c>
      <c r="B101" s="19" t="s">
        <v>16</v>
      </c>
      <c r="C101" s="19" t="s">
        <v>10</v>
      </c>
      <c r="D101" s="19" t="s">
        <v>11</v>
      </c>
      <c r="E101" s="19" t="s">
        <v>0</v>
      </c>
      <c r="F101" s="19" t="s">
        <v>1</v>
      </c>
      <c r="G101" s="20" t="s">
        <v>2</v>
      </c>
      <c r="H101" s="19" t="s">
        <v>12</v>
      </c>
      <c r="I101" s="21" t="s">
        <v>13</v>
      </c>
    </row>
    <row r="102" spans="1:10">
      <c r="A102" s="22">
        <v>1</v>
      </c>
      <c r="B102" s="82" t="s">
        <v>154</v>
      </c>
      <c r="C102" s="23" t="s">
        <v>153</v>
      </c>
      <c r="D102" s="23" t="s">
        <v>176</v>
      </c>
      <c r="E102" s="24" t="s">
        <v>182</v>
      </c>
      <c r="F102" s="25">
        <v>1</v>
      </c>
      <c r="G102" s="26">
        <v>2000</v>
      </c>
      <c r="H102" s="27">
        <v>1</v>
      </c>
      <c r="I102" s="28">
        <f>F102*G102*H102</f>
        <v>2000</v>
      </c>
    </row>
    <row r="103" spans="1:10">
      <c r="A103" s="22">
        <v>2</v>
      </c>
      <c r="B103" s="83"/>
      <c r="C103" s="52" t="s">
        <v>152</v>
      </c>
      <c r="D103" s="52" t="s">
        <v>175</v>
      </c>
      <c r="E103" s="24" t="s">
        <v>182</v>
      </c>
      <c r="F103" s="25">
        <v>1</v>
      </c>
      <c r="G103" s="26">
        <v>6000</v>
      </c>
      <c r="H103" s="27">
        <v>1</v>
      </c>
      <c r="I103" s="28">
        <f t="shared" ref="I103:I122" si="3">F103*G103*H103</f>
        <v>6000</v>
      </c>
    </row>
    <row r="104" spans="1:10">
      <c r="A104" s="22">
        <v>3</v>
      </c>
      <c r="B104" s="84"/>
      <c r="C104" s="52" t="s">
        <v>158</v>
      </c>
      <c r="D104" s="52" t="s">
        <v>181</v>
      </c>
      <c r="E104" s="24" t="s">
        <v>182</v>
      </c>
      <c r="F104" s="25">
        <v>1</v>
      </c>
      <c r="G104" s="26">
        <v>100</v>
      </c>
      <c r="H104" s="27">
        <v>1</v>
      </c>
      <c r="I104" s="28">
        <f t="shared" si="3"/>
        <v>100</v>
      </c>
    </row>
    <row r="105" spans="1:10">
      <c r="A105" s="22">
        <v>4</v>
      </c>
      <c r="B105" s="82" t="s">
        <v>155</v>
      </c>
      <c r="C105" s="52" t="s">
        <v>156</v>
      </c>
      <c r="D105" s="23" t="s">
        <v>175</v>
      </c>
      <c r="E105" s="24" t="s">
        <v>182</v>
      </c>
      <c r="F105" s="25">
        <v>20</v>
      </c>
      <c r="G105" s="26">
        <v>1000</v>
      </c>
      <c r="H105" s="27">
        <v>1</v>
      </c>
      <c r="I105" s="28">
        <f t="shared" si="3"/>
        <v>20000</v>
      </c>
    </row>
    <row r="106" spans="1:10">
      <c r="A106" s="22">
        <v>5</v>
      </c>
      <c r="B106" s="83"/>
      <c r="C106" s="36" t="s">
        <v>157</v>
      </c>
      <c r="D106" s="52" t="s">
        <v>175</v>
      </c>
      <c r="E106" s="24" t="s">
        <v>182</v>
      </c>
      <c r="F106" s="25">
        <v>20</v>
      </c>
      <c r="G106" s="26">
        <v>2500</v>
      </c>
      <c r="H106" s="27">
        <v>1</v>
      </c>
      <c r="I106" s="28">
        <f t="shared" si="3"/>
        <v>50000</v>
      </c>
    </row>
    <row r="107" spans="1:10">
      <c r="A107" s="22">
        <v>6</v>
      </c>
      <c r="B107" s="84"/>
      <c r="C107" s="36" t="s">
        <v>162</v>
      </c>
      <c r="D107" s="52" t="s">
        <v>175</v>
      </c>
      <c r="E107" s="24" t="s">
        <v>182</v>
      </c>
      <c r="F107" s="25">
        <v>20</v>
      </c>
      <c r="G107" s="26">
        <v>100</v>
      </c>
      <c r="H107" s="27">
        <v>1</v>
      </c>
      <c r="I107" s="28">
        <f t="shared" si="3"/>
        <v>2000</v>
      </c>
    </row>
    <row r="108" spans="1:10">
      <c r="A108" s="22">
        <v>7</v>
      </c>
      <c r="B108" s="85" t="s">
        <v>169</v>
      </c>
      <c r="C108" s="52" t="s">
        <v>159</v>
      </c>
      <c r="D108" s="23" t="s">
        <v>176</v>
      </c>
      <c r="E108" s="24" t="s">
        <v>182</v>
      </c>
      <c r="F108" s="25">
        <v>4</v>
      </c>
      <c r="G108" s="26">
        <v>1500</v>
      </c>
      <c r="H108" s="27">
        <v>1</v>
      </c>
      <c r="I108" s="28">
        <f t="shared" si="3"/>
        <v>6000</v>
      </c>
    </row>
    <row r="109" spans="1:10">
      <c r="A109" s="22">
        <v>8</v>
      </c>
      <c r="B109" s="86"/>
      <c r="C109" s="36" t="s">
        <v>160</v>
      </c>
      <c r="D109" s="52" t="s">
        <v>175</v>
      </c>
      <c r="E109" s="24" t="s">
        <v>182</v>
      </c>
      <c r="F109" s="25">
        <v>4</v>
      </c>
      <c r="G109" s="26">
        <v>3000</v>
      </c>
      <c r="H109" s="27">
        <v>1</v>
      </c>
      <c r="I109" s="28">
        <f t="shared" si="3"/>
        <v>12000</v>
      </c>
    </row>
    <row r="110" spans="1:10">
      <c r="A110" s="22">
        <v>9</v>
      </c>
      <c r="B110" s="87"/>
      <c r="C110" s="36" t="s">
        <v>161</v>
      </c>
      <c r="D110" s="52" t="s">
        <v>181</v>
      </c>
      <c r="E110" s="24" t="s">
        <v>182</v>
      </c>
      <c r="F110" s="25">
        <v>4</v>
      </c>
      <c r="G110" s="26">
        <v>100</v>
      </c>
      <c r="H110" s="27">
        <v>1</v>
      </c>
      <c r="I110" s="28">
        <f t="shared" si="3"/>
        <v>400</v>
      </c>
    </row>
    <row r="111" spans="1:10">
      <c r="A111" s="22">
        <v>10</v>
      </c>
      <c r="B111" s="88" t="s">
        <v>170</v>
      </c>
      <c r="C111" s="57" t="s">
        <v>163</v>
      </c>
      <c r="D111" s="23" t="s">
        <v>175</v>
      </c>
      <c r="E111" s="24" t="s">
        <v>182</v>
      </c>
      <c r="F111" s="25">
        <v>1</v>
      </c>
      <c r="G111" s="26">
        <v>50000</v>
      </c>
      <c r="H111" s="27">
        <v>1</v>
      </c>
      <c r="I111" s="28">
        <v>0</v>
      </c>
      <c r="J111" t="s">
        <v>264</v>
      </c>
    </row>
    <row r="112" spans="1:10">
      <c r="A112" s="22">
        <v>11</v>
      </c>
      <c r="B112" s="89"/>
      <c r="C112" s="57" t="s">
        <v>164</v>
      </c>
      <c r="D112" s="52" t="s">
        <v>175</v>
      </c>
      <c r="E112" s="24" t="s">
        <v>182</v>
      </c>
      <c r="F112" s="25">
        <v>1</v>
      </c>
      <c r="G112" s="26">
        <v>1000</v>
      </c>
      <c r="H112" s="27">
        <v>1</v>
      </c>
      <c r="I112" s="28">
        <v>0</v>
      </c>
      <c r="J112" t="s">
        <v>264</v>
      </c>
    </row>
    <row r="113" spans="1:9">
      <c r="A113" s="22">
        <v>12</v>
      </c>
      <c r="B113" s="88" t="s">
        <v>165</v>
      </c>
      <c r="C113" s="23" t="s">
        <v>166</v>
      </c>
      <c r="D113" s="23" t="s">
        <v>176</v>
      </c>
      <c r="E113" s="24" t="s">
        <v>182</v>
      </c>
      <c r="F113" s="25">
        <v>6</v>
      </c>
      <c r="G113" s="26">
        <v>350</v>
      </c>
      <c r="H113" s="27">
        <v>1</v>
      </c>
      <c r="I113" s="28">
        <f t="shared" si="3"/>
        <v>2100</v>
      </c>
    </row>
    <row r="114" spans="1:9">
      <c r="A114" s="22">
        <v>13</v>
      </c>
      <c r="B114" s="90"/>
      <c r="C114" s="52" t="s">
        <v>168</v>
      </c>
      <c r="D114" s="52" t="s">
        <v>175</v>
      </c>
      <c r="E114" s="24" t="s">
        <v>182</v>
      </c>
      <c r="F114" s="25">
        <v>6</v>
      </c>
      <c r="G114" s="26">
        <v>700</v>
      </c>
      <c r="H114" s="27">
        <v>1</v>
      </c>
      <c r="I114" s="28">
        <f t="shared" si="3"/>
        <v>4200</v>
      </c>
    </row>
    <row r="115" spans="1:9">
      <c r="A115" s="22">
        <v>14</v>
      </c>
      <c r="B115" s="89"/>
      <c r="C115" s="52" t="s">
        <v>167</v>
      </c>
      <c r="D115" s="52" t="s">
        <v>181</v>
      </c>
      <c r="E115" s="24" t="s">
        <v>182</v>
      </c>
      <c r="F115" s="25">
        <v>6</v>
      </c>
      <c r="G115" s="26">
        <v>100</v>
      </c>
      <c r="H115" s="27">
        <v>2</v>
      </c>
      <c r="I115" s="28">
        <f t="shared" si="3"/>
        <v>1200</v>
      </c>
    </row>
    <row r="116" spans="1:9">
      <c r="A116" s="22">
        <v>15</v>
      </c>
      <c r="B116" s="82" t="s">
        <v>171</v>
      </c>
      <c r="C116" s="23" t="s">
        <v>172</v>
      </c>
      <c r="D116" s="23" t="s">
        <v>176</v>
      </c>
      <c r="E116" s="24" t="s">
        <v>182</v>
      </c>
      <c r="F116" s="25">
        <v>6</v>
      </c>
      <c r="G116" s="26">
        <v>200</v>
      </c>
      <c r="H116" s="27">
        <v>1</v>
      </c>
      <c r="I116" s="28">
        <f t="shared" si="3"/>
        <v>1200</v>
      </c>
    </row>
    <row r="117" spans="1:9">
      <c r="A117" s="22">
        <v>16</v>
      </c>
      <c r="B117" s="83"/>
      <c r="C117" s="52" t="s">
        <v>173</v>
      </c>
      <c r="D117" s="52" t="s">
        <v>175</v>
      </c>
      <c r="E117" s="24" t="s">
        <v>182</v>
      </c>
      <c r="F117" s="25">
        <v>6</v>
      </c>
      <c r="G117" s="26">
        <v>400</v>
      </c>
      <c r="H117" s="27">
        <v>1</v>
      </c>
      <c r="I117" s="28">
        <f t="shared" si="3"/>
        <v>2400</v>
      </c>
    </row>
    <row r="118" spans="1:9">
      <c r="A118" s="22">
        <v>17</v>
      </c>
      <c r="B118" s="84"/>
      <c r="C118" s="52" t="s">
        <v>174</v>
      </c>
      <c r="D118" s="52" t="s">
        <v>181</v>
      </c>
      <c r="E118" s="24" t="s">
        <v>182</v>
      </c>
      <c r="F118" s="25">
        <v>6</v>
      </c>
      <c r="G118" s="26">
        <v>100</v>
      </c>
      <c r="H118" s="27">
        <v>1</v>
      </c>
      <c r="I118" s="28">
        <f t="shared" si="3"/>
        <v>600</v>
      </c>
    </row>
    <row r="119" spans="1:9">
      <c r="A119" s="22">
        <v>18</v>
      </c>
      <c r="B119" s="82" t="s">
        <v>216</v>
      </c>
      <c r="C119" s="52" t="s">
        <v>213</v>
      </c>
      <c r="D119" s="52" t="s">
        <v>175</v>
      </c>
      <c r="E119" s="24" t="s">
        <v>182</v>
      </c>
      <c r="F119" s="54">
        <v>3</v>
      </c>
      <c r="G119" s="55">
        <v>3500</v>
      </c>
      <c r="H119" s="56">
        <v>1</v>
      </c>
      <c r="I119" s="28">
        <f t="shared" si="3"/>
        <v>10500</v>
      </c>
    </row>
    <row r="120" spans="1:9">
      <c r="A120" s="22">
        <v>19</v>
      </c>
      <c r="B120" s="83"/>
      <c r="C120" s="52" t="s">
        <v>214</v>
      </c>
      <c r="D120" s="52" t="s">
        <v>175</v>
      </c>
      <c r="E120" s="24" t="s">
        <v>182</v>
      </c>
      <c r="F120" s="54">
        <v>2</v>
      </c>
      <c r="G120" s="55">
        <v>4000</v>
      </c>
      <c r="H120" s="56">
        <v>1</v>
      </c>
      <c r="I120" s="28">
        <f t="shared" si="3"/>
        <v>8000</v>
      </c>
    </row>
    <row r="121" spans="1:9">
      <c r="A121" s="22">
        <v>20</v>
      </c>
      <c r="B121" s="83"/>
      <c r="C121" s="52" t="s">
        <v>215</v>
      </c>
      <c r="D121" s="52" t="s">
        <v>175</v>
      </c>
      <c r="E121" s="24" t="s">
        <v>182</v>
      </c>
      <c r="F121" s="54">
        <v>2</v>
      </c>
      <c r="G121" s="55">
        <v>3000</v>
      </c>
      <c r="H121" s="56">
        <v>1</v>
      </c>
      <c r="I121" s="28">
        <f t="shared" si="3"/>
        <v>6000</v>
      </c>
    </row>
    <row r="122" spans="1:9">
      <c r="A122" s="22">
        <v>21</v>
      </c>
      <c r="B122" s="84"/>
      <c r="C122" s="52" t="s">
        <v>217</v>
      </c>
      <c r="D122" s="52" t="s">
        <v>175</v>
      </c>
      <c r="E122" s="24" t="s">
        <v>182</v>
      </c>
      <c r="F122" s="54">
        <v>2</v>
      </c>
      <c r="G122" s="55">
        <v>4500</v>
      </c>
      <c r="H122" s="56">
        <v>1</v>
      </c>
      <c r="I122" s="28">
        <f t="shared" si="3"/>
        <v>9000</v>
      </c>
    </row>
    <row r="123" spans="1:9" ht="13.5" customHeight="1" thickBot="1">
      <c r="A123" s="78" t="s">
        <v>25</v>
      </c>
      <c r="B123" s="79"/>
      <c r="C123" s="79"/>
      <c r="D123" s="79"/>
      <c r="E123" s="79"/>
      <c r="F123" s="79"/>
      <c r="G123" s="79"/>
      <c r="H123" s="79"/>
      <c r="I123" s="34">
        <f>SUM(I102:I122)</f>
        <v>143700</v>
      </c>
    </row>
    <row r="124" spans="1:9" ht="13.5" customHeight="1">
      <c r="A124" s="75" t="s">
        <v>208</v>
      </c>
      <c r="B124" s="76"/>
      <c r="C124" s="76"/>
      <c r="D124" s="76"/>
      <c r="E124" s="76"/>
      <c r="F124" s="76"/>
      <c r="G124" s="76"/>
      <c r="H124" s="76"/>
      <c r="I124" s="77"/>
    </row>
    <row r="125" spans="1:9" ht="13.5" customHeight="1">
      <c r="A125" s="15" t="s">
        <v>9</v>
      </c>
      <c r="B125" s="19" t="s">
        <v>16</v>
      </c>
      <c r="C125" s="19" t="s">
        <v>10</v>
      </c>
      <c r="D125" s="19" t="s">
        <v>11</v>
      </c>
      <c r="E125" s="19" t="s">
        <v>0</v>
      </c>
      <c r="F125" s="19" t="s">
        <v>1</v>
      </c>
      <c r="G125" s="20" t="s">
        <v>2</v>
      </c>
      <c r="H125" s="19" t="s">
        <v>12</v>
      </c>
      <c r="I125" s="21" t="s">
        <v>13</v>
      </c>
    </row>
    <row r="126" spans="1:9" ht="13.5" customHeight="1">
      <c r="A126" s="22">
        <v>1</v>
      </c>
      <c r="B126" s="70" t="s">
        <v>259</v>
      </c>
      <c r="C126" s="23" t="s">
        <v>193</v>
      </c>
      <c r="D126" s="23" t="s">
        <v>258</v>
      </c>
      <c r="E126" s="24" t="s">
        <v>194</v>
      </c>
      <c r="F126" s="25">
        <v>2800</v>
      </c>
      <c r="G126" s="26">
        <v>10</v>
      </c>
      <c r="H126" s="27">
        <v>1</v>
      </c>
      <c r="I126" s="28">
        <f>F126*G126*H126</f>
        <v>28000</v>
      </c>
    </row>
    <row r="127" spans="1:9" ht="13.5" customHeight="1">
      <c r="A127" s="22">
        <v>2</v>
      </c>
      <c r="B127" s="70" t="s">
        <v>186</v>
      </c>
      <c r="C127" s="23" t="s">
        <v>195</v>
      </c>
      <c r="D127" s="52" t="s">
        <v>196</v>
      </c>
      <c r="E127" s="24" t="s">
        <v>194</v>
      </c>
      <c r="F127" s="25">
        <v>50</v>
      </c>
      <c r="G127" s="26">
        <v>5</v>
      </c>
      <c r="H127" s="27">
        <v>1</v>
      </c>
      <c r="I127" s="28">
        <f t="shared" ref="I127:I139" si="4">F127*G127*H127</f>
        <v>250</v>
      </c>
    </row>
    <row r="128" spans="1:9" ht="13.5" customHeight="1">
      <c r="A128" s="22">
        <v>3</v>
      </c>
      <c r="B128" s="70" t="s">
        <v>187</v>
      </c>
      <c r="C128" s="52" t="s">
        <v>197</v>
      </c>
      <c r="D128" s="52" t="s">
        <v>196</v>
      </c>
      <c r="E128" s="24" t="s">
        <v>198</v>
      </c>
      <c r="F128" s="25">
        <v>100</v>
      </c>
      <c r="G128" s="26">
        <v>8</v>
      </c>
      <c r="H128" s="27">
        <v>1</v>
      </c>
      <c r="I128" s="28">
        <f t="shared" si="4"/>
        <v>800</v>
      </c>
    </row>
    <row r="129" spans="1:10" ht="13.5" customHeight="1">
      <c r="A129" s="22">
        <v>4</v>
      </c>
      <c r="B129" s="70" t="s">
        <v>188</v>
      </c>
      <c r="C129" s="52" t="s">
        <v>199</v>
      </c>
      <c r="D129" s="23" t="s">
        <v>200</v>
      </c>
      <c r="E129" s="24" t="s">
        <v>201</v>
      </c>
      <c r="F129" s="25">
        <v>50</v>
      </c>
      <c r="G129" s="26">
        <v>5</v>
      </c>
      <c r="H129" s="27">
        <v>1</v>
      </c>
      <c r="I129" s="28">
        <f t="shared" si="4"/>
        <v>250</v>
      </c>
    </row>
    <row r="130" spans="1:10" ht="13.5" customHeight="1">
      <c r="A130" s="22">
        <v>5</v>
      </c>
      <c r="B130" s="70" t="s">
        <v>192</v>
      </c>
      <c r="C130" s="36" t="s">
        <v>202</v>
      </c>
      <c r="D130" s="52" t="s">
        <v>203</v>
      </c>
      <c r="E130" s="24" t="s">
        <v>95</v>
      </c>
      <c r="F130" s="25">
        <v>10</v>
      </c>
      <c r="G130" s="26">
        <v>15</v>
      </c>
      <c r="H130" s="27">
        <v>1</v>
      </c>
      <c r="I130" s="28">
        <v>0</v>
      </c>
      <c r="J130" t="s">
        <v>264</v>
      </c>
    </row>
    <row r="131" spans="1:10" ht="13.5" customHeight="1">
      <c r="A131" s="22">
        <v>6</v>
      </c>
      <c r="B131" s="70" t="s">
        <v>191</v>
      </c>
      <c r="C131" s="36" t="s">
        <v>204</v>
      </c>
      <c r="D131" s="52"/>
      <c r="E131" s="24" t="s">
        <v>205</v>
      </c>
      <c r="F131" s="25">
        <v>100</v>
      </c>
      <c r="G131" s="26">
        <v>5</v>
      </c>
      <c r="H131" s="27">
        <v>1</v>
      </c>
      <c r="I131" s="28">
        <v>0</v>
      </c>
      <c r="J131" t="s">
        <v>264</v>
      </c>
    </row>
    <row r="132" spans="1:10" ht="13.5" customHeight="1">
      <c r="A132" s="22">
        <v>7</v>
      </c>
      <c r="B132" s="71" t="s">
        <v>265</v>
      </c>
      <c r="C132" s="52" t="s">
        <v>206</v>
      </c>
      <c r="D132" s="23"/>
      <c r="E132" s="24" t="s">
        <v>207</v>
      </c>
      <c r="F132" s="25">
        <v>2800</v>
      </c>
      <c r="G132" s="26">
        <v>20</v>
      </c>
      <c r="H132" s="27">
        <v>1</v>
      </c>
      <c r="I132" s="28">
        <f t="shared" si="4"/>
        <v>56000</v>
      </c>
    </row>
    <row r="133" spans="1:10" ht="13.5" customHeight="1">
      <c r="A133" s="22">
        <v>8</v>
      </c>
      <c r="B133" s="71" t="s">
        <v>223</v>
      </c>
      <c r="C133" s="52" t="s">
        <v>224</v>
      </c>
      <c r="D133" s="52"/>
      <c r="E133" s="53" t="s">
        <v>95</v>
      </c>
      <c r="F133" s="54">
        <v>10</v>
      </c>
      <c r="G133" s="55">
        <v>60</v>
      </c>
      <c r="H133" s="56">
        <v>1</v>
      </c>
      <c r="I133" s="28">
        <f t="shared" si="4"/>
        <v>600</v>
      </c>
    </row>
    <row r="134" spans="1:10" ht="13.5" customHeight="1">
      <c r="A134" s="22">
        <v>9</v>
      </c>
      <c r="B134" s="71" t="s">
        <v>225</v>
      </c>
      <c r="C134" s="52"/>
      <c r="D134" s="52"/>
      <c r="E134" s="53" t="s">
        <v>226</v>
      </c>
      <c r="F134" s="54">
        <v>10</v>
      </c>
      <c r="G134" s="55">
        <v>80</v>
      </c>
      <c r="H134" s="56">
        <v>1</v>
      </c>
      <c r="I134" s="28">
        <f t="shared" si="4"/>
        <v>800</v>
      </c>
    </row>
    <row r="135" spans="1:10" ht="13.5" customHeight="1">
      <c r="A135" s="22"/>
      <c r="B135" s="85" t="s">
        <v>218</v>
      </c>
      <c r="C135" s="52" t="s">
        <v>266</v>
      </c>
      <c r="D135" s="52"/>
      <c r="E135" s="24" t="s">
        <v>95</v>
      </c>
      <c r="F135" s="54">
        <v>1</v>
      </c>
      <c r="G135" s="55">
        <v>10000</v>
      </c>
      <c r="H135" s="56">
        <v>1</v>
      </c>
      <c r="I135" s="28">
        <f t="shared" si="4"/>
        <v>10000</v>
      </c>
    </row>
    <row r="136" spans="1:10" ht="13.5" customHeight="1">
      <c r="A136" s="22">
        <v>10</v>
      </c>
      <c r="B136" s="86"/>
      <c r="C136" s="36" t="s">
        <v>220</v>
      </c>
      <c r="D136" s="52"/>
      <c r="E136" s="24" t="s">
        <v>95</v>
      </c>
      <c r="F136" s="25">
        <v>3</v>
      </c>
      <c r="G136" s="26">
        <v>4000</v>
      </c>
      <c r="H136" s="27">
        <v>1</v>
      </c>
      <c r="I136" s="28">
        <f t="shared" si="4"/>
        <v>12000</v>
      </c>
    </row>
    <row r="137" spans="1:10" ht="13.5" customHeight="1">
      <c r="A137" s="22">
        <v>11</v>
      </c>
      <c r="B137" s="86"/>
      <c r="C137" s="57" t="s">
        <v>221</v>
      </c>
      <c r="D137" s="52"/>
      <c r="E137" s="24" t="s">
        <v>95</v>
      </c>
      <c r="F137" s="54">
        <v>5</v>
      </c>
      <c r="G137" s="55">
        <v>2000</v>
      </c>
      <c r="H137" s="56">
        <v>1</v>
      </c>
      <c r="I137" s="28">
        <f t="shared" si="4"/>
        <v>10000</v>
      </c>
    </row>
    <row r="138" spans="1:10" ht="13.5" customHeight="1">
      <c r="A138" s="22">
        <v>12</v>
      </c>
      <c r="B138" s="87"/>
      <c r="C138" s="57" t="s">
        <v>222</v>
      </c>
      <c r="D138" s="52"/>
      <c r="E138" s="24" t="s">
        <v>95</v>
      </c>
      <c r="F138" s="54">
        <v>10</v>
      </c>
      <c r="G138" s="55">
        <v>500</v>
      </c>
      <c r="H138" s="56">
        <v>1</v>
      </c>
      <c r="I138" s="28">
        <f t="shared" si="4"/>
        <v>5000</v>
      </c>
    </row>
    <row r="139" spans="1:10" ht="13.5" customHeight="1">
      <c r="A139" s="22">
        <v>13</v>
      </c>
      <c r="B139" s="72" t="s">
        <v>219</v>
      </c>
      <c r="C139" s="57"/>
      <c r="D139" s="23"/>
      <c r="E139" s="24" t="s">
        <v>95</v>
      </c>
      <c r="F139" s="25">
        <v>100</v>
      </c>
      <c r="G139" s="26">
        <v>400</v>
      </c>
      <c r="H139" s="27">
        <v>1</v>
      </c>
      <c r="I139" s="28">
        <f t="shared" si="4"/>
        <v>40000</v>
      </c>
    </row>
    <row r="140" spans="1:10" ht="13.5" customHeight="1" thickBot="1">
      <c r="A140" s="78" t="s">
        <v>25</v>
      </c>
      <c r="B140" s="79"/>
      <c r="C140" s="79"/>
      <c r="D140" s="79"/>
      <c r="E140" s="79"/>
      <c r="F140" s="79"/>
      <c r="G140" s="79"/>
      <c r="H140" s="79"/>
      <c r="I140" s="34">
        <f>SUM(I126:I139)</f>
        <v>163700</v>
      </c>
    </row>
    <row r="141" spans="1:10" ht="13" customHeight="1">
      <c r="A141" s="75" t="s">
        <v>228</v>
      </c>
      <c r="B141" s="76"/>
      <c r="C141" s="76"/>
      <c r="D141" s="76"/>
      <c r="E141" s="76"/>
      <c r="F141" s="76"/>
      <c r="G141" s="76"/>
      <c r="H141" s="76"/>
      <c r="I141" s="77"/>
    </row>
    <row r="142" spans="1:10" ht="13" customHeight="1">
      <c r="A142" s="15" t="s">
        <v>9</v>
      </c>
      <c r="B142" s="19" t="s">
        <v>16</v>
      </c>
      <c r="C142" s="19" t="s">
        <v>10</v>
      </c>
      <c r="D142" s="19" t="s">
        <v>11</v>
      </c>
      <c r="E142" s="19" t="s">
        <v>0</v>
      </c>
      <c r="F142" s="19" t="s">
        <v>1</v>
      </c>
      <c r="G142" s="20" t="s">
        <v>2</v>
      </c>
      <c r="H142" s="19" t="s">
        <v>12</v>
      </c>
      <c r="I142" s="21" t="s">
        <v>13</v>
      </c>
    </row>
    <row r="143" spans="1:10" ht="13" customHeight="1">
      <c r="A143" s="22">
        <v>1</v>
      </c>
      <c r="B143" s="70" t="s">
        <v>260</v>
      </c>
      <c r="C143" s="23"/>
      <c r="D143" s="23"/>
      <c r="E143" s="24" t="s">
        <v>229</v>
      </c>
      <c r="F143" s="25">
        <v>1</v>
      </c>
      <c r="G143" s="26">
        <v>3000</v>
      </c>
      <c r="H143" s="27">
        <v>1</v>
      </c>
      <c r="I143" s="28">
        <f>F143*G143*H143</f>
        <v>3000</v>
      </c>
    </row>
    <row r="144" spans="1:10" ht="13" customHeight="1">
      <c r="A144" s="22">
        <v>2</v>
      </c>
      <c r="B144" s="70" t="s">
        <v>245</v>
      </c>
      <c r="C144" s="23" t="s">
        <v>246</v>
      </c>
      <c r="D144" s="52"/>
      <c r="E144" s="24" t="s">
        <v>229</v>
      </c>
      <c r="F144" s="25">
        <v>1</v>
      </c>
      <c r="G144" s="26">
        <v>30000</v>
      </c>
      <c r="H144" s="27">
        <v>1</v>
      </c>
      <c r="I144" s="28">
        <f t="shared" ref="I144:I151" si="5">F144*G144*H144</f>
        <v>30000</v>
      </c>
    </row>
    <row r="145" spans="1:10" ht="13" customHeight="1">
      <c r="A145" s="22">
        <v>3</v>
      </c>
      <c r="B145" s="70" t="s">
        <v>227</v>
      </c>
      <c r="C145" s="52" t="s">
        <v>247</v>
      </c>
      <c r="D145" s="52"/>
      <c r="E145" s="24" t="s">
        <v>229</v>
      </c>
      <c r="F145" s="25">
        <v>1</v>
      </c>
      <c r="G145" s="26">
        <v>5000</v>
      </c>
      <c r="H145" s="27">
        <v>1</v>
      </c>
      <c r="I145" s="28">
        <f t="shared" si="5"/>
        <v>5000</v>
      </c>
    </row>
    <row r="146" spans="1:10" ht="13" customHeight="1">
      <c r="A146" s="22">
        <v>4</v>
      </c>
      <c r="B146" s="70" t="s">
        <v>248</v>
      </c>
      <c r="C146" s="52" t="s">
        <v>249</v>
      </c>
      <c r="D146" s="23"/>
      <c r="E146" s="24" t="s">
        <v>229</v>
      </c>
      <c r="F146" s="25">
        <v>1</v>
      </c>
      <c r="G146" s="26">
        <v>15000</v>
      </c>
      <c r="H146" s="27">
        <v>1</v>
      </c>
      <c r="I146" s="28">
        <f t="shared" si="5"/>
        <v>15000</v>
      </c>
    </row>
    <row r="147" spans="1:10" ht="13" customHeight="1">
      <c r="A147" s="22">
        <v>5</v>
      </c>
      <c r="B147" s="70" t="s">
        <v>250</v>
      </c>
      <c r="C147" s="36" t="s">
        <v>251</v>
      </c>
      <c r="D147" s="52"/>
      <c r="E147" s="24" t="s">
        <v>229</v>
      </c>
      <c r="F147" s="25">
        <v>1</v>
      </c>
      <c r="G147" s="26">
        <v>40000</v>
      </c>
      <c r="H147" s="27">
        <v>1</v>
      </c>
      <c r="I147" s="28">
        <f t="shared" si="5"/>
        <v>40000</v>
      </c>
    </row>
    <row r="148" spans="1:10" ht="13" customHeight="1">
      <c r="A148" s="22">
        <v>6</v>
      </c>
      <c r="B148" s="70" t="s">
        <v>252</v>
      </c>
      <c r="C148" s="36" t="s">
        <v>253</v>
      </c>
      <c r="D148" s="52"/>
      <c r="E148" s="24" t="s">
        <v>229</v>
      </c>
      <c r="F148" s="25">
        <v>1</v>
      </c>
      <c r="G148" s="26">
        <v>30000</v>
      </c>
      <c r="H148" s="27">
        <v>1</v>
      </c>
      <c r="I148" s="28">
        <f t="shared" si="5"/>
        <v>30000</v>
      </c>
    </row>
    <row r="149" spans="1:10" ht="13.5" customHeight="1">
      <c r="A149" s="22">
        <v>7</v>
      </c>
      <c r="B149" s="71" t="s">
        <v>254</v>
      </c>
      <c r="C149" s="52" t="s">
        <v>255</v>
      </c>
      <c r="D149" s="23"/>
      <c r="E149" s="24" t="s">
        <v>229</v>
      </c>
      <c r="F149" s="25">
        <v>1</v>
      </c>
      <c r="G149" s="26">
        <v>50000</v>
      </c>
      <c r="H149" s="27">
        <v>1</v>
      </c>
      <c r="I149" s="28">
        <v>0</v>
      </c>
      <c r="J149" t="s">
        <v>264</v>
      </c>
    </row>
    <row r="150" spans="1:10" ht="13.5" customHeight="1">
      <c r="A150" s="22">
        <v>8</v>
      </c>
      <c r="B150" s="71" t="s">
        <v>261</v>
      </c>
      <c r="C150" s="36" t="s">
        <v>256</v>
      </c>
      <c r="D150" s="52"/>
      <c r="E150" s="24" t="s">
        <v>229</v>
      </c>
      <c r="F150" s="25">
        <v>1</v>
      </c>
      <c r="G150" s="26">
        <v>40000</v>
      </c>
      <c r="H150" s="27">
        <v>1</v>
      </c>
      <c r="I150" s="28">
        <f t="shared" si="5"/>
        <v>40000</v>
      </c>
    </row>
    <row r="151" spans="1:10" ht="13.5" customHeight="1">
      <c r="A151" s="22">
        <v>9</v>
      </c>
      <c r="B151" s="72" t="s">
        <v>231</v>
      </c>
      <c r="C151" s="57" t="s">
        <v>257</v>
      </c>
      <c r="D151" s="23"/>
      <c r="E151" s="24" t="s">
        <v>229</v>
      </c>
      <c r="F151" s="25">
        <v>1</v>
      </c>
      <c r="G151" s="26">
        <v>10000</v>
      </c>
      <c r="H151" s="27">
        <v>1</v>
      </c>
      <c r="I151" s="28">
        <f t="shared" si="5"/>
        <v>10000</v>
      </c>
    </row>
    <row r="152" spans="1:10" ht="13.5" customHeight="1" thickBot="1">
      <c r="A152" s="78" t="s">
        <v>25</v>
      </c>
      <c r="B152" s="79"/>
      <c r="C152" s="79"/>
      <c r="D152" s="79"/>
      <c r="E152" s="79"/>
      <c r="F152" s="79"/>
      <c r="G152" s="79"/>
      <c r="H152" s="79"/>
      <c r="I152" s="34">
        <f>SUM(I143:I151)</f>
        <v>173000</v>
      </c>
    </row>
    <row r="153" spans="1:10" ht="13" customHeight="1">
      <c r="A153" s="75" t="s">
        <v>243</v>
      </c>
      <c r="B153" s="76"/>
      <c r="C153" s="76"/>
      <c r="D153" s="76"/>
      <c r="E153" s="76"/>
      <c r="F153" s="76"/>
      <c r="G153" s="76"/>
      <c r="H153" s="76"/>
      <c r="I153" s="77"/>
    </row>
    <row r="154" spans="1:10" ht="13" customHeight="1">
      <c r="A154" s="15" t="s">
        <v>9</v>
      </c>
      <c r="B154" s="19" t="s">
        <v>16</v>
      </c>
      <c r="C154" s="19" t="s">
        <v>10</v>
      </c>
      <c r="D154" s="19" t="s">
        <v>11</v>
      </c>
      <c r="E154" s="19" t="s">
        <v>0</v>
      </c>
      <c r="F154" s="19" t="s">
        <v>1</v>
      </c>
      <c r="G154" s="20" t="s">
        <v>2</v>
      </c>
      <c r="H154" s="19" t="s">
        <v>12</v>
      </c>
      <c r="I154" s="21" t="s">
        <v>13</v>
      </c>
    </row>
    <row r="155" spans="1:10" ht="13" customHeight="1">
      <c r="A155" s="22">
        <v>1</v>
      </c>
      <c r="B155" s="70" t="s">
        <v>232</v>
      </c>
      <c r="C155" s="23" t="s">
        <v>233</v>
      </c>
      <c r="D155" s="23"/>
      <c r="E155" s="24" t="s">
        <v>139</v>
      </c>
      <c r="F155" s="25">
        <v>1</v>
      </c>
      <c r="G155" s="26">
        <v>2000</v>
      </c>
      <c r="H155" s="27">
        <v>1</v>
      </c>
      <c r="I155" s="28">
        <f>F155*G155*H155</f>
        <v>2000</v>
      </c>
    </row>
    <row r="156" spans="1:10" ht="13" customHeight="1">
      <c r="A156" s="22">
        <v>2</v>
      </c>
      <c r="B156" s="70" t="s">
        <v>234</v>
      </c>
      <c r="C156" s="23" t="s">
        <v>235</v>
      </c>
      <c r="D156" s="52"/>
      <c r="E156" s="24" t="s">
        <v>139</v>
      </c>
      <c r="F156" s="25">
        <v>1</v>
      </c>
      <c r="G156" s="26">
        <v>3000</v>
      </c>
      <c r="H156" s="27">
        <v>1</v>
      </c>
      <c r="I156" s="28">
        <f t="shared" ref="I156:I161" si="6">F156*G156*H156</f>
        <v>3000</v>
      </c>
    </row>
    <row r="157" spans="1:10" ht="22">
      <c r="A157" s="22">
        <v>3</v>
      </c>
      <c r="B157" s="70" t="s">
        <v>236</v>
      </c>
      <c r="C157" s="52" t="s">
        <v>237</v>
      </c>
      <c r="D157" s="52"/>
      <c r="E157" s="24" t="s">
        <v>139</v>
      </c>
      <c r="F157" s="25">
        <v>1</v>
      </c>
      <c r="G157" s="26">
        <v>2000</v>
      </c>
      <c r="H157" s="27">
        <v>1</v>
      </c>
      <c r="I157" s="28">
        <f t="shared" si="6"/>
        <v>2000</v>
      </c>
    </row>
    <row r="158" spans="1:10" ht="13" customHeight="1">
      <c r="A158" s="22">
        <v>4</v>
      </c>
      <c r="B158" s="70" t="s">
        <v>238</v>
      </c>
      <c r="C158" s="36" t="s">
        <v>239</v>
      </c>
      <c r="D158" s="52"/>
      <c r="E158" s="24" t="s">
        <v>242</v>
      </c>
      <c r="F158" s="25">
        <v>1</v>
      </c>
      <c r="G158" s="26">
        <v>4000</v>
      </c>
      <c r="H158" s="27">
        <v>2</v>
      </c>
      <c r="I158" s="28">
        <f t="shared" si="6"/>
        <v>8000</v>
      </c>
    </row>
    <row r="159" spans="1:10" ht="13.5" customHeight="1">
      <c r="A159" s="22">
        <v>5</v>
      </c>
      <c r="B159" s="71" t="s">
        <v>238</v>
      </c>
      <c r="C159" s="52" t="s">
        <v>240</v>
      </c>
      <c r="D159" s="23"/>
      <c r="E159" s="24" t="s">
        <v>242</v>
      </c>
      <c r="F159" s="25">
        <v>2</v>
      </c>
      <c r="G159" s="26">
        <v>1500</v>
      </c>
      <c r="H159" s="27">
        <v>3</v>
      </c>
      <c r="I159" s="28">
        <f t="shared" si="6"/>
        <v>9000</v>
      </c>
    </row>
    <row r="160" spans="1:10" ht="13.5" customHeight="1">
      <c r="A160" s="22">
        <v>6</v>
      </c>
      <c r="B160" s="71" t="s">
        <v>238</v>
      </c>
      <c r="C160" s="52" t="s">
        <v>263</v>
      </c>
      <c r="D160" s="52"/>
      <c r="E160" s="24" t="s">
        <v>242</v>
      </c>
      <c r="F160" s="54">
        <v>4</v>
      </c>
      <c r="G160" s="55">
        <v>800</v>
      </c>
      <c r="H160" s="56">
        <v>3</v>
      </c>
      <c r="I160" s="28">
        <f t="shared" si="6"/>
        <v>9600</v>
      </c>
    </row>
    <row r="161" spans="1:9" ht="13.5" customHeight="1">
      <c r="A161" s="22">
        <v>7</v>
      </c>
      <c r="B161" s="71" t="s">
        <v>238</v>
      </c>
      <c r="C161" s="36" t="s">
        <v>241</v>
      </c>
      <c r="D161" s="52"/>
      <c r="E161" s="24" t="s">
        <v>242</v>
      </c>
      <c r="F161" s="25">
        <v>6</v>
      </c>
      <c r="G161" s="26">
        <v>200</v>
      </c>
      <c r="H161" s="27">
        <v>3</v>
      </c>
      <c r="I161" s="28">
        <f t="shared" si="6"/>
        <v>3600</v>
      </c>
    </row>
    <row r="162" spans="1:9" ht="13.5" customHeight="1">
      <c r="A162" s="78" t="s">
        <v>25</v>
      </c>
      <c r="B162" s="79"/>
      <c r="C162" s="79"/>
      <c r="D162" s="79"/>
      <c r="E162" s="79"/>
      <c r="F162" s="79"/>
      <c r="G162" s="79"/>
      <c r="H162" s="79"/>
      <c r="I162" s="34">
        <f>SUM(I155:I161)</f>
        <v>37200</v>
      </c>
    </row>
    <row r="163" spans="1:9" ht="15" customHeight="1">
      <c r="A163" s="11"/>
      <c r="B163" s="37"/>
      <c r="C163" s="37"/>
      <c r="D163" s="38"/>
      <c r="E163" s="39"/>
      <c r="F163" s="39"/>
      <c r="G163" s="40"/>
      <c r="H163" s="11"/>
      <c r="I163" s="41"/>
    </row>
    <row r="164" spans="1:9">
      <c r="A164" s="11"/>
      <c r="B164" s="37"/>
      <c r="C164" s="37"/>
      <c r="D164" s="38"/>
      <c r="E164" s="39"/>
      <c r="F164" s="39"/>
      <c r="G164" s="40"/>
      <c r="H164" s="11"/>
      <c r="I164" s="41"/>
    </row>
    <row r="165" spans="1:9">
      <c r="A165" s="11"/>
      <c r="B165" s="37"/>
      <c r="C165" s="37" t="s">
        <v>27</v>
      </c>
      <c r="D165" s="38"/>
      <c r="E165" s="39"/>
      <c r="F165" s="39"/>
      <c r="G165" s="40"/>
      <c r="H165" s="11"/>
      <c r="I165" s="41"/>
    </row>
    <row r="166" spans="1:9">
      <c r="A166" s="11"/>
      <c r="B166" s="42"/>
      <c r="C166" s="12"/>
      <c r="D166" s="12"/>
      <c r="E166" s="11"/>
      <c r="F166" s="11"/>
      <c r="G166" s="41"/>
      <c r="H166" s="43"/>
      <c r="I166" s="41"/>
    </row>
    <row r="167" spans="1:9" ht="15" customHeight="1">
      <c r="A167" s="73" t="s">
        <v>24</v>
      </c>
      <c r="B167" s="73"/>
      <c r="C167" s="73"/>
      <c r="D167" s="73"/>
      <c r="E167" s="73"/>
      <c r="F167" s="44"/>
      <c r="G167" s="45"/>
      <c r="H167" s="44"/>
      <c r="I167" s="45"/>
    </row>
    <row r="168" spans="1:9" ht="15" customHeight="1">
      <c r="A168" s="73" t="s">
        <v>17</v>
      </c>
      <c r="B168" s="73"/>
      <c r="C168" s="73"/>
      <c r="D168" s="73"/>
      <c r="E168" s="73"/>
      <c r="F168" s="73"/>
      <c r="G168" s="73"/>
      <c r="H168" s="73"/>
      <c r="I168" s="73"/>
    </row>
    <row r="169" spans="1:9" ht="15" customHeight="1">
      <c r="A169" s="80" t="s">
        <v>18</v>
      </c>
      <c r="B169" s="80"/>
      <c r="C169" s="80"/>
      <c r="D169" s="80"/>
      <c r="E169" s="80"/>
      <c r="F169" s="80"/>
      <c r="G169" s="80"/>
      <c r="H169" s="80"/>
      <c r="I169" s="80"/>
    </row>
    <row r="170" spans="1:9">
      <c r="A170" s="44"/>
      <c r="B170" s="62"/>
      <c r="C170" s="46"/>
      <c r="D170" s="62"/>
      <c r="E170" s="81"/>
      <c r="F170" s="81"/>
      <c r="G170" s="81"/>
      <c r="H170" s="81"/>
      <c r="I170" s="45"/>
    </row>
    <row r="171" spans="1:9">
      <c r="A171" s="73"/>
      <c r="B171" s="73"/>
      <c r="C171" s="73"/>
      <c r="D171" s="62"/>
      <c r="E171" s="47"/>
      <c r="F171" s="44"/>
      <c r="G171" s="45"/>
      <c r="H171" s="67"/>
      <c r="I171" s="48"/>
    </row>
    <row r="172" spans="1:9" ht="15" customHeight="1">
      <c r="A172" s="67"/>
      <c r="B172" s="49"/>
      <c r="C172" s="49" t="s">
        <v>14</v>
      </c>
      <c r="D172" s="49"/>
      <c r="E172" s="74" t="s">
        <v>15</v>
      </c>
      <c r="F172" s="74"/>
      <c r="G172" s="74"/>
      <c r="H172" s="74"/>
      <c r="I172" s="48"/>
    </row>
    <row r="173" spans="1:9">
      <c r="A173" s="2"/>
      <c r="B173" s="1"/>
      <c r="C173" s="1"/>
      <c r="D173" s="1"/>
      <c r="E173" s="2"/>
      <c r="F173" s="2"/>
      <c r="G173" s="3"/>
      <c r="H173" s="2"/>
      <c r="I173" s="3"/>
    </row>
  </sheetData>
  <mergeCells count="57">
    <mergeCell ref="B12:H12"/>
    <mergeCell ref="A1:I2"/>
    <mergeCell ref="A3:I3"/>
    <mergeCell ref="A4:B4"/>
    <mergeCell ref="D4:E4"/>
    <mergeCell ref="F4:H4"/>
    <mergeCell ref="A5:B5"/>
    <mergeCell ref="A6:B6"/>
    <mergeCell ref="A7:E7"/>
    <mergeCell ref="A9:I9"/>
    <mergeCell ref="B10:H10"/>
    <mergeCell ref="B11:H11"/>
    <mergeCell ref="B43:B44"/>
    <mergeCell ref="B13:H13"/>
    <mergeCell ref="A17:H17"/>
    <mergeCell ref="A20:H20"/>
    <mergeCell ref="A21:H21"/>
    <mergeCell ref="A22:I22"/>
    <mergeCell ref="A29:H29"/>
    <mergeCell ref="A30:I30"/>
    <mergeCell ref="B32:B35"/>
    <mergeCell ref="B37:B40"/>
    <mergeCell ref="B41:B42"/>
    <mergeCell ref="A18:H18"/>
    <mergeCell ref="A19:H19"/>
    <mergeCell ref="B102:B104"/>
    <mergeCell ref="B46:B52"/>
    <mergeCell ref="C50:C51"/>
    <mergeCell ref="A54:H54"/>
    <mergeCell ref="A55:I55"/>
    <mergeCell ref="B57:B68"/>
    <mergeCell ref="B69:B76"/>
    <mergeCell ref="B77:B94"/>
    <mergeCell ref="B95:B96"/>
    <mergeCell ref="B97:B98"/>
    <mergeCell ref="A99:H99"/>
    <mergeCell ref="A100:I100"/>
    <mergeCell ref="A152:H152"/>
    <mergeCell ref="B105:B107"/>
    <mergeCell ref="B108:B110"/>
    <mergeCell ref="B111:B112"/>
    <mergeCell ref="B113:B115"/>
    <mergeCell ref="B116:B118"/>
    <mergeCell ref="B119:B122"/>
    <mergeCell ref="A123:H123"/>
    <mergeCell ref="A124:I124"/>
    <mergeCell ref="A140:H140"/>
    <mergeCell ref="A141:I141"/>
    <mergeCell ref="B135:B138"/>
    <mergeCell ref="A171:C171"/>
    <mergeCell ref="E172:H172"/>
    <mergeCell ref="A153:I153"/>
    <mergeCell ref="A162:H162"/>
    <mergeCell ref="A167:E167"/>
    <mergeCell ref="A168:I168"/>
    <mergeCell ref="A169:I169"/>
    <mergeCell ref="E170:H170"/>
  </mergeCells>
  <phoneticPr fontId="4" type="noConversion"/>
  <pageMargins left="0.70866141732283472" right="0.70866141732283472" top="0.74803149606299213" bottom="0.74803149606299213" header="0.31496062992125984" footer="0.31496062992125984"/>
  <pageSetup paperSize="9" scale="56"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vt:i4>
      </vt:variant>
    </vt:vector>
  </HeadingPairs>
  <TitlesOfParts>
    <vt:vector size="1" baseType="lpstr">
      <vt:lpstr>2018年讴歌经销商年终会议报价单</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张 蓉蓉</cp:lastModifiedBy>
  <cp:lastPrinted>2017-10-25T10:15:31Z</cp:lastPrinted>
  <dcterms:created xsi:type="dcterms:W3CDTF">2014-07-02T08:22:00Z</dcterms:created>
  <dcterms:modified xsi:type="dcterms:W3CDTF">2018-10-29T03:18:09Z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2052-10.1.0.5400</vt:lpwstr>
  </property>
</Properties>
</file>