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Guo Haiyan\Desktop\结算\最终提交结算\"/>
    </mc:Choice>
  </mc:AlternateContent>
  <xr:revisionPtr revIDLastSave="0" documentId="13_ncr:1_{59961CDB-2A35-4D68-8FB6-3996CE0DDA08}" xr6:coauthVersionLast="47" xr6:coauthVersionMax="47" xr10:uidLastSave="{00000000-0000-0000-0000-000000000000}"/>
  <bookViews>
    <workbookView xWindow="-110" yWindow="-110" windowWidth="21820" windowHeight="14020" activeTab="5" xr2:uid="{00000000-000D-0000-FFFF-FFFF00000000}"/>
  </bookViews>
  <sheets>
    <sheet name="武汉富力威斯汀酒店" sheetId="5" r:id="rId1"/>
    <sheet name="接机接站明细" sheetId="6" r:id="rId2"/>
    <sheet name="送机送站明细" sheetId="7" r:id="rId3"/>
    <sheet name="住宿明细" sheetId="9" r:id="rId4"/>
    <sheet name="大交通明细" sheetId="8" r:id="rId5"/>
    <sheet name="报销明细" sheetId="10" r:id="rId6"/>
  </sheets>
  <definedNames>
    <definedName name="_xlnm._FilterDatabase" localSheetId="1" hidden="1">接机接站明细!$A$1:$K$37</definedName>
    <definedName name="_xlnm._FilterDatabase" localSheetId="2" hidden="1">送机送站明细!$A$1:$M$25</definedName>
    <definedName name="_xlnm._FilterDatabase" localSheetId="3" hidden="1">住宿明细!$A$1:$H$22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9" l="1"/>
  <c r="I50" i="8"/>
  <c r="H19" i="10"/>
  <c r="J37" i="6" l="1"/>
  <c r="I25" i="7"/>
  <c r="M77" i="5"/>
  <c r="M61" i="5" l="1"/>
  <c r="N61" i="5" s="1"/>
  <c r="M22" i="5" l="1"/>
  <c r="I33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2" i="8"/>
  <c r="I31" i="8"/>
  <c r="I30" i="8"/>
  <c r="I29" i="8"/>
  <c r="I28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I2" i="8"/>
  <c r="I26" i="8" s="1"/>
  <c r="M91" i="5" l="1"/>
  <c r="M90" i="5"/>
  <c r="M92" i="5" s="1"/>
  <c r="M89" i="5"/>
  <c r="M88" i="5"/>
  <c r="M87" i="5"/>
  <c r="M76" i="5"/>
  <c r="N76" i="5" s="1"/>
  <c r="M75" i="5"/>
  <c r="M74" i="5"/>
  <c r="M73" i="5"/>
  <c r="N73" i="5" s="1"/>
  <c r="M72" i="5"/>
  <c r="M64" i="5"/>
  <c r="M63" i="5"/>
  <c r="M62" i="5"/>
  <c r="M60" i="5"/>
  <c r="N60" i="5" s="1"/>
  <c r="M59" i="5"/>
  <c r="N59" i="5" s="1"/>
  <c r="M58" i="5"/>
  <c r="N58" i="5" s="1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H36" i="5"/>
  <c r="M35" i="5"/>
  <c r="N35" i="5" s="1"/>
  <c r="M34" i="5"/>
  <c r="H34" i="5"/>
  <c r="M33" i="5"/>
  <c r="M32" i="5"/>
  <c r="N32" i="5" s="1"/>
  <c r="M31" i="5"/>
  <c r="N31" i="5" s="1"/>
  <c r="M30" i="5"/>
  <c r="N30" i="5" s="1"/>
  <c r="M29" i="5"/>
  <c r="N29" i="5" s="1"/>
  <c r="M28" i="5"/>
  <c r="N28" i="5" s="1"/>
  <c r="M27" i="5"/>
  <c r="M23" i="5"/>
  <c r="H23" i="5"/>
  <c r="H22" i="5"/>
  <c r="M17" i="5"/>
  <c r="M16" i="5"/>
  <c r="N16" i="5" s="1"/>
  <c r="M15" i="5"/>
  <c r="N15" i="5" s="1"/>
  <c r="M14" i="5"/>
  <c r="M13" i="5"/>
  <c r="M12" i="5"/>
  <c r="N12" i="5" s="1"/>
  <c r="M11" i="5"/>
  <c r="N11" i="5" s="1"/>
  <c r="M10" i="5"/>
  <c r="H64" i="5"/>
  <c r="H53" i="5"/>
  <c r="M78" i="5" l="1"/>
  <c r="M65" i="5"/>
  <c r="N77" i="5"/>
  <c r="N36" i="5"/>
  <c r="N64" i="5"/>
  <c r="N23" i="5"/>
  <c r="N34" i="5"/>
  <c r="N53" i="5"/>
  <c r="N22" i="5"/>
  <c r="H56" i="5"/>
  <c r="N56" i="5" s="1"/>
  <c r="H63" i="5"/>
  <c r="N63" i="5" s="1"/>
  <c r="H62" i="5"/>
  <c r="N62" i="5" s="1"/>
  <c r="H57" i="5"/>
  <c r="N57" i="5" s="1"/>
  <c r="H55" i="5"/>
  <c r="N55" i="5" s="1"/>
  <c r="H54" i="5"/>
  <c r="N54" i="5" s="1"/>
  <c r="H52" i="5"/>
  <c r="N52" i="5" s="1"/>
  <c r="H51" i="5"/>
  <c r="N51" i="5" s="1"/>
  <c r="H50" i="5"/>
  <c r="N50" i="5" s="1"/>
  <c r="H49" i="5"/>
  <c r="N49" i="5" s="1"/>
  <c r="H48" i="5"/>
  <c r="N48" i="5" s="1"/>
  <c r="H47" i="5"/>
  <c r="N47" i="5" s="1"/>
  <c r="H46" i="5"/>
  <c r="N46" i="5" s="1"/>
  <c r="H45" i="5"/>
  <c r="N45" i="5" s="1"/>
  <c r="H44" i="5"/>
  <c r="N44" i="5" s="1"/>
  <c r="H43" i="5"/>
  <c r="N43" i="5" s="1"/>
  <c r="H42" i="5"/>
  <c r="N42" i="5" s="1"/>
  <c r="H41" i="5"/>
  <c r="N41" i="5" s="1"/>
  <c r="H40" i="5"/>
  <c r="N40" i="5" s="1"/>
  <c r="H39" i="5"/>
  <c r="N39" i="5" s="1"/>
  <c r="H38" i="5"/>
  <c r="N38" i="5" s="1"/>
  <c r="H37" i="5"/>
  <c r="N37" i="5" s="1"/>
  <c r="H13" i="5"/>
  <c r="N13" i="5" s="1"/>
  <c r="H14" i="5"/>
  <c r="N14" i="5" s="1"/>
  <c r="H17" i="5"/>
  <c r="N17" i="5" s="1"/>
  <c r="H75" i="5" l="1"/>
  <c r="N75" i="5" s="1"/>
  <c r="H72" i="5"/>
  <c r="N72" i="5" s="1"/>
  <c r="H91" i="5" l="1"/>
  <c r="N91" i="5" s="1"/>
  <c r="H90" i="5"/>
  <c r="N90" i="5" s="1"/>
  <c r="H89" i="5"/>
  <c r="N89" i="5" s="1"/>
  <c r="H88" i="5"/>
  <c r="N88" i="5" s="1"/>
  <c r="H87" i="5"/>
  <c r="N87" i="5" s="1"/>
  <c r="M82" i="5"/>
  <c r="H82" i="5"/>
  <c r="G83" i="5" s="1"/>
  <c r="H83" i="5" s="1"/>
  <c r="H74" i="5"/>
  <c r="M68" i="5"/>
  <c r="M69" i="5" s="1"/>
  <c r="H68" i="5"/>
  <c r="H33" i="5"/>
  <c r="N33" i="5" s="1"/>
  <c r="H27" i="5"/>
  <c r="N27" i="5" s="1"/>
  <c r="M21" i="5"/>
  <c r="H21" i="5"/>
  <c r="M20" i="5"/>
  <c r="H20" i="5"/>
  <c r="M19" i="5"/>
  <c r="H19" i="5"/>
  <c r="M18" i="5"/>
  <c r="H18" i="5"/>
  <c r="H10" i="5"/>
  <c r="N10" i="5" s="1"/>
  <c r="M24" i="5" l="1"/>
  <c r="H78" i="5"/>
  <c r="N74" i="5"/>
  <c r="H24" i="5"/>
  <c r="H65" i="5"/>
  <c r="N21" i="5"/>
  <c r="H92" i="5"/>
  <c r="N18" i="5"/>
  <c r="N68" i="5"/>
  <c r="N19" i="5"/>
  <c r="H69" i="5"/>
  <c r="N69" i="5" s="1"/>
  <c r="N20" i="5"/>
  <c r="N82" i="5"/>
  <c r="J83" i="5"/>
  <c r="M83" i="5" s="1"/>
  <c r="N83" i="5" s="1"/>
  <c r="N24" i="5" l="1"/>
  <c r="N92" i="5"/>
  <c r="J81" i="5"/>
  <c r="M81" i="5" s="1"/>
  <c r="N65" i="5"/>
  <c r="N78" i="5"/>
  <c r="G81" i="5"/>
  <c r="M84" i="5" l="1"/>
  <c r="M93" i="5" s="1"/>
  <c r="H81" i="5"/>
  <c r="H84" i="5" s="1"/>
  <c r="N81" i="5" l="1"/>
  <c r="H93" i="5"/>
  <c r="N93" i="5" s="1"/>
  <c r="N8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sy石赟</author>
  </authors>
  <commentList>
    <comment ref="A1" authorId="0" shapeId="0" xr:uid="{F1761A80-9F53-4EE9-AE80-3B6103875434}">
      <text>
        <r>
          <rPr>
            <sz val="9"/>
            <rFont val="宋体"/>
            <family val="3"/>
            <charset val="134"/>
          </rPr>
          <t>国际行程可不提供身份证号
国内段使用护照登机的可不填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sy石赟</author>
  </authors>
  <commentList>
    <comment ref="A1" authorId="0" shapeId="0" xr:uid="{6734E02C-1C9D-41EB-8044-B922E394A9E8}">
      <text>
        <r>
          <rPr>
            <sz val="9"/>
            <rFont val="宋体"/>
            <family val="3"/>
            <charset val="134"/>
          </rPr>
          <t>国际行程可不提供身份证号
国内段使用护照登机的可不填</t>
        </r>
      </text>
    </comment>
  </commentList>
</comments>
</file>

<file path=xl/sharedStrings.xml><?xml version="1.0" encoding="utf-8"?>
<sst xmlns="http://schemas.openxmlformats.org/spreadsheetml/2006/main" count="971" uniqueCount="460">
  <si>
    <t>国内会议需求、报价、结算单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</si>
  <si>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</si>
  <si>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浦东机场－酒店（上海）</t>
  </si>
  <si>
    <t>酒店自助（含软饮）</t>
  </si>
  <si>
    <t>会议名称：</t>
  </si>
  <si>
    <r>
      <rPr>
        <b/>
        <sz val="10"/>
        <rFont val="黑体"/>
        <family val="3"/>
        <charset val="134"/>
      </rPr>
      <t xml:space="preserve">  供应商名称: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</si>
  <si>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</si>
  <si>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虹桥机场－酒店（上海）</t>
  </si>
  <si>
    <t>酒店自助（不含软饮）</t>
  </si>
  <si>
    <t>会议地点：</t>
  </si>
  <si>
    <t xml:space="preserve">  联系人: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</si>
  <si>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</si>
  <si>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火车站－酒店</t>
  </si>
  <si>
    <t>酒店圆桌</t>
  </si>
  <si>
    <t>会议时间：</t>
  </si>
  <si>
    <t xml:space="preserve">  报价有效期：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</si>
  <si>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</si>
  <si>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机场－酒店（其他城市）</t>
  </si>
  <si>
    <t>外出用餐</t>
  </si>
  <si>
    <t>参加人数：</t>
  </si>
  <si>
    <t xml:space="preserve">  实际参会人数（结算时填写）：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</si>
  <si>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</si>
  <si>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市内接送</t>
  </si>
  <si>
    <t>会议类型：</t>
  </si>
  <si>
    <t>备注：蓝色区域由使用人填写，其他由供应商填写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</si>
  <si>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</si>
  <si>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项目</t>
  </si>
  <si>
    <t>报价</t>
  </si>
  <si>
    <t>实际结算</t>
  </si>
  <si>
    <t>序号</t>
  </si>
  <si>
    <t>项  目</t>
  </si>
  <si>
    <t>描   述</t>
  </si>
  <si>
    <t>数量</t>
  </si>
  <si>
    <t>次</t>
  </si>
  <si>
    <t>单位</t>
  </si>
  <si>
    <t>单价（RMB）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</si>
  <si>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</si>
  <si>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备       注</t>
  </si>
  <si>
    <t>实际数量</t>
  </si>
  <si>
    <t>实际人数</t>
  </si>
  <si>
    <t>实际花费</t>
  </si>
  <si>
    <t>差额</t>
  </si>
  <si>
    <t>实际花费与报价差异说明</t>
  </si>
  <si>
    <t>A</t>
  </si>
  <si>
    <t>交通</t>
  </si>
  <si>
    <t>A.1</t>
  </si>
  <si>
    <t>机场及市内接送机用车</t>
  </si>
  <si>
    <t>Buick GL8商务车接送机</t>
  </si>
  <si>
    <t>辆/趟</t>
  </si>
  <si>
    <t>4座帕萨特或别克接送机</t>
  </si>
  <si>
    <t>奥迪A6等级别接送机</t>
  </si>
  <si>
    <t>22座空调车接送机</t>
  </si>
  <si>
    <t>33座空调车接送机</t>
  </si>
  <si>
    <t>45座空调车接送机</t>
  </si>
  <si>
    <t>趟</t>
  </si>
  <si>
    <t>机票</t>
  </si>
  <si>
    <t xml:space="preserve">    sub-total</t>
  </si>
  <si>
    <t>天数</t>
  </si>
  <si>
    <t>B</t>
  </si>
  <si>
    <t>酒店</t>
  </si>
  <si>
    <t>B.1.1</t>
  </si>
  <si>
    <t>间/晚</t>
  </si>
  <si>
    <t>含双早</t>
  </si>
  <si>
    <t>B.1.2</t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</si>
  <si>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</si>
  <si>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人/天</t>
  </si>
  <si>
    <t>茶歇</t>
  </si>
  <si>
    <t>品种</t>
  </si>
  <si>
    <t>个/次</t>
  </si>
  <si>
    <t>份/次</t>
  </si>
  <si>
    <t>摄像</t>
  </si>
  <si>
    <t>人数</t>
  </si>
  <si>
    <t>C</t>
  </si>
  <si>
    <t>团队活动（仅限内部会议）</t>
  </si>
  <si>
    <t>C.1</t>
  </si>
  <si>
    <t>人</t>
  </si>
  <si>
    <t xml:space="preserve">  sub-total</t>
  </si>
  <si>
    <t>D</t>
  </si>
  <si>
    <t>用餐</t>
  </si>
  <si>
    <t>D.1</t>
  </si>
  <si>
    <t>晚餐</t>
  </si>
  <si>
    <t>D.2</t>
  </si>
  <si>
    <t>午餐</t>
  </si>
  <si>
    <t>D.3</t>
  </si>
  <si>
    <t>F</t>
  </si>
  <si>
    <t>服务费</t>
  </si>
  <si>
    <t>F.1</t>
  </si>
  <si>
    <t>服务费 8%</t>
  </si>
  <si>
    <t>元</t>
  </si>
  <si>
    <t>F.2</t>
  </si>
  <si>
    <t>F.3</t>
  </si>
  <si>
    <t>G</t>
  </si>
  <si>
    <t>现场服务人员费用</t>
  </si>
  <si>
    <t>G.1</t>
  </si>
  <si>
    <t>全陪工作人员费用</t>
  </si>
  <si>
    <t>G.2</t>
  </si>
  <si>
    <t>接送机人员</t>
  </si>
  <si>
    <t>G.3</t>
  </si>
  <si>
    <t>地陪</t>
  </si>
  <si>
    <t>G.4</t>
  </si>
  <si>
    <t xml:space="preserve">    Grand-total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</si>
  <si>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</si>
  <si>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我已复核上述所有项目明细，确认其正确有效，并且截至签署日均已真实发生
I have verified all above-mentioned details, hereby confirm they are correct and valid, and have effected as of the sign-off date.</t>
  </si>
  <si>
    <r>
      <rPr>
        <b/>
        <sz val="10"/>
        <rFont val="宋体"/>
        <family val="3"/>
        <charset val="134"/>
      </rPr>
      <t>办人签字确认/</t>
    </r>
    <r>
      <rPr>
        <b/>
        <sz val="10"/>
        <rFont val="Arial"/>
        <family val="2"/>
      </rPr>
      <t xml:space="preserve">Sign Organizer:   </t>
    </r>
    <r>
      <rPr>
        <b/>
        <sz val="10"/>
        <rFont val="宋体"/>
        <family val="3"/>
        <charset val="134"/>
      </rPr>
      <t xml:space="preserve">                              </t>
    </r>
  </si>
  <si>
    <r>
      <rPr>
        <b/>
        <sz val="10"/>
        <rFont val="宋体"/>
        <family val="3"/>
        <charset val="134"/>
      </rPr>
      <t xml:space="preserve">主办人签字日期/Date of </t>
    </r>
    <r>
      <rPr>
        <b/>
        <sz val="10"/>
        <rFont val="Arial"/>
        <family val="2"/>
      </rPr>
      <t xml:space="preserve">Sign:                      </t>
    </r>
    <r>
      <rPr>
        <b/>
        <sz val="10"/>
        <rFont val="宋体"/>
        <family val="3"/>
        <charset val="134"/>
      </rPr>
      <t xml:space="preserve">                             </t>
    </r>
  </si>
  <si>
    <t>康辉集团北京国际会议展览有限公司</t>
    <phoneticPr fontId="28" type="noConversion"/>
  </si>
  <si>
    <t>郭海燕 13810995220</t>
    <phoneticPr fontId="28" type="noConversion"/>
  </si>
  <si>
    <t>G.5</t>
    <phoneticPr fontId="28" type="noConversion"/>
  </si>
  <si>
    <t>趟</t>
    <phoneticPr fontId="28" type="noConversion"/>
  </si>
  <si>
    <t>出发地机场或火车接送</t>
    <phoneticPr fontId="28" type="noConversion"/>
  </si>
  <si>
    <t>会议资料装订</t>
    <phoneticPr fontId="28" type="noConversion"/>
  </si>
  <si>
    <t>含单早</t>
    <phoneticPr fontId="28" type="noConversion"/>
  </si>
  <si>
    <t>B.1.3</t>
    <phoneticPr fontId="28" type="noConversion"/>
  </si>
  <si>
    <t>人/天</t>
    <phoneticPr fontId="34" type="noConversion"/>
  </si>
  <si>
    <t>台/天</t>
    <phoneticPr fontId="34" type="noConversion"/>
  </si>
  <si>
    <t>场</t>
    <phoneticPr fontId="34" type="noConversion"/>
  </si>
  <si>
    <t>B.1.4</t>
    <phoneticPr fontId="34" type="noConversion"/>
  </si>
  <si>
    <t>其他</t>
    <phoneticPr fontId="34" type="noConversion"/>
  </si>
  <si>
    <t>套/天</t>
    <phoneticPr fontId="34" type="noConversion"/>
  </si>
  <si>
    <t>支/天</t>
    <phoneticPr fontId="34" type="noConversion"/>
  </si>
  <si>
    <t>音频</t>
    <phoneticPr fontId="34" type="noConversion"/>
  </si>
  <si>
    <t>全频音响</t>
    <phoneticPr fontId="34" type="noConversion"/>
  </si>
  <si>
    <t>功率放大器、均衡器</t>
    <phoneticPr fontId="34" type="noConversion"/>
  </si>
  <si>
    <t>数字调音台</t>
    <phoneticPr fontId="34" type="noConversion"/>
  </si>
  <si>
    <t>手持无线麦克</t>
    <phoneticPr fontId="34" type="noConversion"/>
  </si>
  <si>
    <t>支/次</t>
    <phoneticPr fontId="34" type="noConversion"/>
  </si>
  <si>
    <t>视频</t>
    <phoneticPr fontId="34" type="noConversion"/>
  </si>
  <si>
    <t>LED对接器</t>
    <phoneticPr fontId="34" type="noConversion"/>
  </si>
  <si>
    <t>MACBOOK PRO</t>
  </si>
  <si>
    <t>CUELINE 翻页器</t>
    <phoneticPr fontId="34" type="noConversion"/>
  </si>
  <si>
    <t>鹅颈麦克</t>
    <phoneticPr fontId="34" type="noConversion"/>
  </si>
  <si>
    <t>运输及人工</t>
    <phoneticPr fontId="34" type="noConversion"/>
  </si>
  <si>
    <t>次</t>
    <phoneticPr fontId="34" type="noConversion"/>
  </si>
  <si>
    <t>AIRFLO临床研究方案暨质量管理培训会</t>
    <phoneticPr fontId="34" type="noConversion"/>
  </si>
  <si>
    <t>10.20日自助晚餐</t>
    <phoneticPr fontId="34" type="noConversion"/>
  </si>
  <si>
    <t>10.21日自助午餐</t>
    <phoneticPr fontId="34" type="noConversion"/>
  </si>
  <si>
    <t>10.21日自助晚餐</t>
    <phoneticPr fontId="34" type="noConversion"/>
  </si>
  <si>
    <t>无常开开自助，50人起开</t>
    <phoneticPr fontId="28" type="noConversion"/>
  </si>
  <si>
    <t>酒店名称：
武汉富力威斯汀酒店</t>
    <phoneticPr fontId="28" type="noConversion"/>
  </si>
  <si>
    <t xml:space="preserve">普通大床房 10.20-22 </t>
    <phoneticPr fontId="28" type="noConversion"/>
  </si>
  <si>
    <t xml:space="preserve">普通双床房 10.20-22 </t>
    <phoneticPr fontId="28" type="noConversion"/>
  </si>
  <si>
    <t>会议室名称：武昌厅</t>
    <phoneticPr fontId="28" type="noConversion"/>
  </si>
  <si>
    <t>面积：217㎡  10月21日</t>
    <phoneticPr fontId="28" type="noConversion"/>
  </si>
  <si>
    <t>A.2</t>
    <phoneticPr fontId="34" type="noConversion"/>
  </si>
  <si>
    <t>动车/火车票/机票</t>
    <phoneticPr fontId="34" type="noConversion"/>
  </si>
  <si>
    <t>平米/次</t>
    <phoneticPr fontId="34" type="noConversion"/>
  </si>
  <si>
    <t>无缝视频切换控台</t>
    <phoneticPr fontId="34" type="noConversion"/>
  </si>
  <si>
    <t>光纤</t>
    <phoneticPr fontId="34" type="noConversion"/>
  </si>
  <si>
    <t>套/次</t>
    <phoneticPr fontId="34" type="noConversion"/>
  </si>
  <si>
    <t>照相</t>
    <phoneticPr fontId="34" type="noConversion"/>
  </si>
  <si>
    <t>导播</t>
    <phoneticPr fontId="34" type="noConversion"/>
  </si>
  <si>
    <t>X展架/易拉宝</t>
    <phoneticPr fontId="34" type="noConversion"/>
  </si>
  <si>
    <t>ZOOM账号</t>
    <phoneticPr fontId="28" type="noConversion"/>
  </si>
  <si>
    <t>电脑</t>
    <phoneticPr fontId="28" type="noConversion"/>
  </si>
  <si>
    <t>多地连线视频采集设备</t>
    <phoneticPr fontId="28" type="noConversion"/>
  </si>
  <si>
    <t>网络</t>
    <phoneticPr fontId="28" type="noConversion"/>
  </si>
  <si>
    <t>技术工程师</t>
    <phoneticPr fontId="28" type="noConversion"/>
  </si>
  <si>
    <t>300人内</t>
    <phoneticPr fontId="34" type="noConversion"/>
  </si>
  <si>
    <t>线上会议（ZOOM）</t>
    <phoneticPr fontId="34" type="noConversion"/>
  </si>
  <si>
    <t>差旅 住宿</t>
    <phoneticPr fontId="34" type="noConversion"/>
  </si>
  <si>
    <t>差旅 大交通</t>
    <phoneticPr fontId="28" type="noConversion"/>
  </si>
  <si>
    <t>会务人员、设备人员、线上技术</t>
    <phoneticPr fontId="34" type="noConversion"/>
  </si>
  <si>
    <t>机票/火车票</t>
    <phoneticPr fontId="28" type="noConversion"/>
  </si>
  <si>
    <t>常开自助</t>
    <phoneticPr fontId="28" type="noConversion"/>
  </si>
  <si>
    <t>人名卡</t>
    <phoneticPr fontId="34" type="noConversion"/>
  </si>
  <si>
    <t>个/次</t>
    <phoneticPr fontId="34" type="noConversion"/>
  </si>
  <si>
    <t>武汉</t>
    <phoneticPr fontId="28" type="noConversion"/>
  </si>
  <si>
    <t>控台技术人员</t>
    <phoneticPr fontId="34" type="noConversion"/>
  </si>
  <si>
    <t>天</t>
    <phoneticPr fontId="34" type="noConversion"/>
  </si>
  <si>
    <t>Buick GL8商务车接送 火车站/市内</t>
    <phoneticPr fontId="28" type="noConversion"/>
  </si>
  <si>
    <t>Buick GL8商务车 包车</t>
    <phoneticPr fontId="28" type="noConversion"/>
  </si>
  <si>
    <t>4座帕萨特或别克 市内</t>
    <phoneticPr fontId="28" type="noConversion"/>
  </si>
  <si>
    <t>行程为多地</t>
    <phoneticPr fontId="28" type="noConversion"/>
  </si>
  <si>
    <t>4座帕萨特或别克接送 北京</t>
    <phoneticPr fontId="28" type="noConversion"/>
  </si>
  <si>
    <t>火车票</t>
    <phoneticPr fontId="28" type="noConversion"/>
  </si>
  <si>
    <t>火车票明细见后</t>
    <phoneticPr fontId="28" type="noConversion"/>
  </si>
  <si>
    <t>经济舱预估费用，最终以实际发生结算</t>
    <phoneticPr fontId="28" type="noConversion"/>
  </si>
  <si>
    <t>机票明细见后</t>
    <phoneticPr fontId="28" type="noConversion"/>
  </si>
  <si>
    <t>10.20单间</t>
    <phoneticPr fontId="28" type="noConversion"/>
  </si>
  <si>
    <t>10.20单间 临近增加价格上涨</t>
    <phoneticPr fontId="28" type="noConversion"/>
  </si>
  <si>
    <t>10.20标间</t>
    <phoneticPr fontId="28" type="noConversion"/>
  </si>
  <si>
    <t>10.21单间</t>
    <phoneticPr fontId="28" type="noConversion"/>
  </si>
  <si>
    <t>10.21标间</t>
    <phoneticPr fontId="28" type="noConversion"/>
  </si>
  <si>
    <t>10.22单间</t>
    <phoneticPr fontId="28" type="noConversion"/>
  </si>
  <si>
    <t>10.22标间</t>
    <phoneticPr fontId="28" type="noConversion"/>
  </si>
  <si>
    <t>全天场租。会场尺寸：18.6*11.8*3</t>
    <phoneticPr fontId="28" type="noConversion"/>
  </si>
  <si>
    <t>酒店大堂签到处</t>
    <phoneticPr fontId="28" type="noConversion"/>
  </si>
  <si>
    <t>LED  P2</t>
    <phoneticPr fontId="34" type="noConversion"/>
  </si>
  <si>
    <t>入住温馨提示 打印</t>
    <phoneticPr fontId="28" type="noConversion"/>
  </si>
  <si>
    <t>彩色打印机 租赁</t>
    <phoneticPr fontId="28" type="noConversion"/>
  </si>
  <si>
    <t>10.20 大堂吧消费</t>
    <phoneticPr fontId="28" type="noConversion"/>
  </si>
  <si>
    <t>10.21 酒店内商务简餐</t>
    <phoneticPr fontId="28" type="noConversion"/>
  </si>
  <si>
    <t>10.21 外购简餐及咖啡</t>
    <phoneticPr fontId="28" type="noConversion"/>
  </si>
  <si>
    <t>客户姓名</t>
  </si>
  <si>
    <t>客户手机号码</t>
  </si>
  <si>
    <t>出发日期</t>
  </si>
  <si>
    <t>出发地</t>
  </si>
  <si>
    <t>目的地</t>
  </si>
  <si>
    <t>航班/车次</t>
  </si>
  <si>
    <t>出发时间</t>
  </si>
  <si>
    <t>到达时间</t>
  </si>
  <si>
    <t>车型</t>
  </si>
  <si>
    <t>价格</t>
  </si>
  <si>
    <t>备注</t>
  </si>
  <si>
    <t>北京西</t>
  </si>
  <si>
    <t>武汉站</t>
  </si>
  <si>
    <t>GL8</t>
  </si>
  <si>
    <t>吴䶮</t>
  </si>
  <si>
    <t>上海虹桥T2</t>
  </si>
  <si>
    <t>武汉天河T3</t>
  </si>
  <si>
    <t>MU2508</t>
  </si>
  <si>
    <t>小车</t>
  </si>
  <si>
    <t>鲁继荣</t>
  </si>
  <si>
    <t>长春龙嘉T2</t>
  </si>
  <si>
    <t>CZ6224</t>
  </si>
  <si>
    <t>魏庆</t>
  </si>
  <si>
    <t>南宁吴圩T2</t>
  </si>
  <si>
    <t>ZH9369</t>
  </si>
  <si>
    <t>张磊</t>
  </si>
  <si>
    <t>FM9363</t>
  </si>
  <si>
    <t>蒋鲲</t>
  </si>
  <si>
    <t>上海虹桥</t>
  </si>
  <si>
    <t>G1728</t>
  </si>
  <si>
    <t>黄艳</t>
  </si>
  <si>
    <t>南京南</t>
  </si>
  <si>
    <t>汉口站</t>
  </si>
  <si>
    <t>D2193</t>
  </si>
  <si>
    <t>周晨</t>
  </si>
  <si>
    <t>刘晓莉</t>
  </si>
  <si>
    <t>深圳宝安T3</t>
  </si>
  <si>
    <t>ZH9335</t>
  </si>
  <si>
    <t>高建</t>
  </si>
  <si>
    <t>虹桥机场T2</t>
  </si>
  <si>
    <t>MU2514</t>
  </si>
  <si>
    <t>刘恩梅</t>
  </si>
  <si>
    <t>重庆江北T3</t>
  </si>
  <si>
    <t>MU8270</t>
  </si>
  <si>
    <t>商务车  与同科室刘玉琳、祝玉婷一辆车</t>
  </si>
  <si>
    <t>刘玉琳</t>
  </si>
  <si>
    <t>祝玉婷</t>
  </si>
  <si>
    <t>董利利</t>
  </si>
  <si>
    <t>郑州东</t>
  </si>
  <si>
    <t>G541</t>
  </si>
  <si>
    <t>张晗</t>
  </si>
  <si>
    <t>沈阳桃仙T3</t>
  </si>
  <si>
    <t>CZ6519</t>
  </si>
  <si>
    <t>李亚男</t>
  </si>
  <si>
    <t>CZ6619</t>
  </si>
  <si>
    <t>GL8，联系李亚男</t>
  </si>
  <si>
    <t>成焕吉</t>
  </si>
  <si>
    <t>乔红梅</t>
  </si>
  <si>
    <t>赵德育</t>
  </si>
  <si>
    <t>G1773</t>
  </si>
  <si>
    <t>杨玲慧</t>
  </si>
  <si>
    <t>丁蓉</t>
  </si>
  <si>
    <t>G599</t>
  </si>
  <si>
    <t>农光民</t>
  </si>
  <si>
    <t>CZ3987</t>
  </si>
  <si>
    <t>王晓玲</t>
    <phoneticPr fontId="36" type="noConversion"/>
  </si>
  <si>
    <t>G403</t>
  </si>
  <si>
    <t>于兴梅</t>
  </si>
  <si>
    <t>苏州站</t>
  </si>
  <si>
    <t>D3072</t>
  </si>
  <si>
    <t>陈志敏</t>
    <phoneticPr fontId="36" type="noConversion"/>
  </si>
  <si>
    <t>杭州东</t>
  </si>
  <si>
    <t>G594</t>
  </si>
  <si>
    <t>沈彤</t>
    <phoneticPr fontId="36" type="noConversion"/>
  </si>
  <si>
    <t>洲际酒店</t>
  </si>
  <si>
    <t>威斯汀酒店</t>
  </si>
  <si>
    <t>陈强</t>
    <phoneticPr fontId="36" type="noConversion"/>
  </si>
  <si>
    <t>GL8</t>
    <phoneticPr fontId="36" type="noConversion"/>
  </si>
  <si>
    <t>16:30会议结束后</t>
  </si>
  <si>
    <t>杨运刚</t>
  </si>
  <si>
    <t>汉阳华美达酒店</t>
  </si>
  <si>
    <t>邓力</t>
  </si>
  <si>
    <t>武汉晴川酒店</t>
  </si>
  <si>
    <t>李颖</t>
  </si>
  <si>
    <t>武汉儿童医院</t>
  </si>
  <si>
    <t>李洋</t>
  </si>
  <si>
    <t>商务包车1</t>
    <phoneticPr fontId="36" type="noConversion"/>
  </si>
  <si>
    <t>时间:11:30-17:45(6小时15分)
行程:儿童医院~达威斯汀~洲际酒店
总时长：6小时15分钟
总公里数：22.6KM</t>
    <phoneticPr fontId="36" type="noConversion"/>
  </si>
  <si>
    <t>全天包车，8小时内，100km以内
陆小霞、李文清</t>
    <phoneticPr fontId="36" type="noConversion"/>
  </si>
  <si>
    <t>商务包车2</t>
    <phoneticPr fontId="36" type="noConversion"/>
  </si>
  <si>
    <t>半天包车，4小时内，50km以内，超公里5元/km</t>
    <phoneticPr fontId="36" type="noConversion"/>
  </si>
  <si>
    <t>合计</t>
  </si>
  <si>
    <t>回程日期</t>
  </si>
  <si>
    <t>航班号</t>
  </si>
  <si>
    <t>起飞/开车</t>
  </si>
  <si>
    <t>备注</t>
    <phoneticPr fontId="28" type="noConversion"/>
  </si>
  <si>
    <t>G1540</t>
  </si>
  <si>
    <t>三亚凤凰T1</t>
  </si>
  <si>
    <t>MU2527</t>
  </si>
  <si>
    <t>北京大兴</t>
  </si>
  <si>
    <t>MU2451</t>
  </si>
  <si>
    <t>CA8233</t>
  </si>
  <si>
    <t>G1718</t>
  </si>
  <si>
    <t>汉阳美好广场</t>
  </si>
  <si>
    <t>汉阳美好广场全季酒店</t>
  </si>
  <si>
    <t>汉阳美好广场全季酒店出发，武汉天河T3机场，长春龙嘉T2</t>
  </si>
  <si>
    <t>CZ6291</t>
  </si>
  <si>
    <t>沈彤</t>
  </si>
  <si>
    <t>厦门高崎T4</t>
  </si>
  <si>
    <t>CA8227</t>
  </si>
  <si>
    <t>CZ6318</t>
  </si>
  <si>
    <t>国博上车</t>
  </si>
  <si>
    <t>陈志敏</t>
  </si>
  <si>
    <t>汉阳美华达酒店</t>
  </si>
  <si>
    <t>肥肥虾庄（石牌岭店）</t>
  </si>
  <si>
    <t>威斯特-武汉儿童医院-汉阳四新北路悦澜湾</t>
  </si>
  <si>
    <t>汉阳四新北路悦澜湾</t>
  </si>
  <si>
    <t>序号</t>
    <phoneticPr fontId="28" type="noConversion"/>
  </si>
  <si>
    <t>乘机人</t>
  </si>
  <si>
    <t>行程</t>
    <phoneticPr fontId="28" type="noConversion"/>
  </si>
  <si>
    <t>航班日期</t>
    <phoneticPr fontId="28" type="noConversion"/>
  </si>
  <si>
    <t>舱位</t>
    <phoneticPr fontId="28" type="noConversion"/>
  </si>
  <si>
    <t>票面价格</t>
    <phoneticPr fontId="28" type="noConversion"/>
  </si>
  <si>
    <t>税款</t>
  </si>
  <si>
    <t>退废票费</t>
  </si>
  <si>
    <t>合计</t>
    <phoneticPr fontId="28" type="noConversion"/>
  </si>
  <si>
    <t>赵顺英</t>
  </si>
  <si>
    <t>北京-武汉</t>
    <phoneticPr fontId="28" type="noConversion"/>
  </si>
  <si>
    <t>经济舱</t>
    <phoneticPr fontId="28" type="noConversion"/>
  </si>
  <si>
    <t>取消参会</t>
    <phoneticPr fontId="28" type="noConversion"/>
  </si>
  <si>
    <t>武汉-北京</t>
    <phoneticPr fontId="28" type="noConversion"/>
  </si>
  <si>
    <t>王晓艳</t>
  </si>
  <si>
    <t>沈阳-武汉</t>
    <phoneticPr fontId="28" type="noConversion"/>
  </si>
  <si>
    <t>武汉-沈阳</t>
    <phoneticPr fontId="28" type="noConversion"/>
  </si>
  <si>
    <t>深圳-武汉</t>
    <phoneticPr fontId="28" type="noConversion"/>
  </si>
  <si>
    <t>武汉-深圳</t>
    <phoneticPr fontId="28" type="noConversion"/>
  </si>
  <si>
    <t>南宁-武汉</t>
    <phoneticPr fontId="28" type="noConversion"/>
  </si>
  <si>
    <t>武汉-南宁</t>
    <phoneticPr fontId="28" type="noConversion"/>
  </si>
  <si>
    <t>长春-武汉</t>
    <phoneticPr fontId="28" type="noConversion"/>
  </si>
  <si>
    <t>武汉-长春</t>
    <phoneticPr fontId="28" type="noConversion"/>
  </si>
  <si>
    <t>重庆-武汉</t>
    <phoneticPr fontId="28" type="noConversion"/>
  </si>
  <si>
    <t>武汉-重庆</t>
    <phoneticPr fontId="28" type="noConversion"/>
  </si>
  <si>
    <t>张磊</t>
    <phoneticPr fontId="28" type="noConversion"/>
  </si>
  <si>
    <t>上海-武汉</t>
    <phoneticPr fontId="28" type="noConversion"/>
  </si>
  <si>
    <t>武汉-上海</t>
    <phoneticPr fontId="28" type="noConversion"/>
  </si>
  <si>
    <t>厦门-武汉</t>
    <phoneticPr fontId="28" type="noConversion"/>
  </si>
  <si>
    <t>武汉-厦门</t>
    <phoneticPr fontId="28" type="noConversion"/>
  </si>
  <si>
    <t>武汉厦门</t>
    <phoneticPr fontId="28" type="noConversion"/>
  </si>
  <si>
    <t>机票 Total</t>
    <phoneticPr fontId="28" type="noConversion"/>
  </si>
  <si>
    <t>乘车人</t>
    <phoneticPr fontId="28" type="noConversion"/>
  </si>
  <si>
    <t>王晓玲</t>
    <phoneticPr fontId="28" type="noConversion"/>
  </si>
  <si>
    <t>北京西-武汉</t>
    <phoneticPr fontId="28" type="noConversion"/>
  </si>
  <si>
    <t>商务座</t>
    <phoneticPr fontId="28" type="noConversion"/>
  </si>
  <si>
    <t>武汉-北京西</t>
    <phoneticPr fontId="28" type="noConversion"/>
  </si>
  <si>
    <t>一等座</t>
    <phoneticPr fontId="28" type="noConversion"/>
  </si>
  <si>
    <t>黄寒</t>
    <phoneticPr fontId="28" type="noConversion"/>
  </si>
  <si>
    <t>武汉-长沙南</t>
    <phoneticPr fontId="28" type="noConversion"/>
  </si>
  <si>
    <t>长沙南-武汉</t>
    <phoneticPr fontId="28" type="noConversion"/>
  </si>
  <si>
    <t>于兴梅</t>
    <phoneticPr fontId="28" type="noConversion"/>
  </si>
  <si>
    <t>苏州-汉口</t>
    <phoneticPr fontId="28" type="noConversion"/>
  </si>
  <si>
    <t>汉口-苏州</t>
    <phoneticPr fontId="28" type="noConversion"/>
  </si>
  <si>
    <t>杨玲慧</t>
    <phoneticPr fontId="28" type="noConversion"/>
  </si>
  <si>
    <t>武汉-南京南</t>
    <phoneticPr fontId="28" type="noConversion"/>
  </si>
  <si>
    <t>二等座</t>
    <phoneticPr fontId="28" type="noConversion"/>
  </si>
  <si>
    <t>南京南-武汉</t>
    <phoneticPr fontId="28" type="noConversion"/>
  </si>
  <si>
    <t>赵德育</t>
    <phoneticPr fontId="28" type="noConversion"/>
  </si>
  <si>
    <t>丁容</t>
    <phoneticPr fontId="28" type="noConversion"/>
  </si>
  <si>
    <t>南京南-汉口</t>
    <phoneticPr fontId="28" type="noConversion"/>
  </si>
  <si>
    <t>黄艳</t>
    <phoneticPr fontId="28" type="noConversion"/>
  </si>
  <si>
    <t>周晨</t>
    <phoneticPr fontId="28" type="noConversion"/>
  </si>
  <si>
    <t>董利利</t>
    <phoneticPr fontId="28" type="noConversion"/>
  </si>
  <si>
    <t>郑州东-武汉</t>
    <phoneticPr fontId="28" type="noConversion"/>
  </si>
  <si>
    <t>武汉-郑州东</t>
    <phoneticPr fontId="28" type="noConversion"/>
  </si>
  <si>
    <t>鲁继荣</t>
    <phoneticPr fontId="28" type="noConversion"/>
  </si>
  <si>
    <t>沈阳-长春</t>
    <phoneticPr fontId="28" type="noConversion"/>
  </si>
  <si>
    <t>火车票 Total</t>
    <phoneticPr fontId="28" type="noConversion"/>
  </si>
  <si>
    <t>姓名</t>
    <phoneticPr fontId="28" type="noConversion"/>
  </si>
  <si>
    <t>性别</t>
    <phoneticPr fontId="28" type="noConversion"/>
  </si>
  <si>
    <t>入住日期</t>
    <phoneticPr fontId="28" type="noConversion"/>
  </si>
  <si>
    <t>离店日期</t>
    <phoneticPr fontId="28" type="noConversion"/>
  </si>
  <si>
    <t>房型</t>
    <phoneticPr fontId="28" type="noConversion"/>
  </si>
  <si>
    <t>房费</t>
    <phoneticPr fontId="28" type="noConversion"/>
  </si>
  <si>
    <t>蒋鲲</t>
    <phoneticPr fontId="28" type="noConversion"/>
  </si>
  <si>
    <t>女</t>
    <phoneticPr fontId="28" type="noConversion"/>
  </si>
  <si>
    <t>单间</t>
    <phoneticPr fontId="28" type="noConversion"/>
  </si>
  <si>
    <t>高建</t>
    <phoneticPr fontId="28" type="noConversion"/>
  </si>
  <si>
    <t>男</t>
    <phoneticPr fontId="28" type="noConversion"/>
  </si>
  <si>
    <t>魏庆</t>
    <phoneticPr fontId="28" type="noConversion"/>
  </si>
  <si>
    <t>刘晓莉</t>
    <phoneticPr fontId="28" type="noConversion"/>
  </si>
  <si>
    <t>农光民</t>
    <phoneticPr fontId="28" type="noConversion"/>
  </si>
  <si>
    <t>标间</t>
    <phoneticPr fontId="28" type="noConversion"/>
  </si>
  <si>
    <t>王晓艳</t>
    <phoneticPr fontId="28" type="noConversion"/>
  </si>
  <si>
    <t>刘玉林</t>
    <phoneticPr fontId="28" type="noConversion"/>
  </si>
  <si>
    <t>祝玉婷</t>
    <phoneticPr fontId="28" type="noConversion"/>
  </si>
  <si>
    <t>李亚男</t>
    <phoneticPr fontId="28" type="noConversion"/>
  </si>
  <si>
    <t>吴丹</t>
    <phoneticPr fontId="28" type="noConversion"/>
  </si>
  <si>
    <t>海南</t>
    <phoneticPr fontId="28" type="noConversion"/>
  </si>
  <si>
    <t>TOTAL</t>
    <phoneticPr fontId="28" type="noConversion"/>
  </si>
  <si>
    <t>部门</t>
    <phoneticPr fontId="28" type="noConversion"/>
  </si>
  <si>
    <t>报销人</t>
    <phoneticPr fontId="28" type="noConversion"/>
  </si>
  <si>
    <t>票据类别</t>
    <phoneticPr fontId="28" type="noConversion"/>
  </si>
  <si>
    <t>金额</t>
    <phoneticPr fontId="28" type="noConversion"/>
  </si>
  <si>
    <t>使用专家</t>
    <phoneticPr fontId="28" type="noConversion"/>
  </si>
  <si>
    <t>专家单位</t>
    <phoneticPr fontId="28" type="noConversion"/>
  </si>
  <si>
    <t>商业</t>
  </si>
  <si>
    <t>6217920205116044</t>
    <phoneticPr fontId="28" type="noConversion"/>
  </si>
  <si>
    <t>浦发银行杭州城西分行</t>
    <phoneticPr fontId="28" type="noConversion"/>
  </si>
  <si>
    <t>打车费</t>
  </si>
  <si>
    <t>陈志敏</t>
    <phoneticPr fontId="28" type="noConversion"/>
  </si>
  <si>
    <t>浙江大学医学院附属儿童医院</t>
    <phoneticPr fontId="28" type="noConversion"/>
  </si>
  <si>
    <t>杭州当地往返租车</t>
    <phoneticPr fontId="28" type="noConversion"/>
  </si>
  <si>
    <t>上海市儿童医院</t>
    <phoneticPr fontId="28" type="noConversion"/>
  </si>
  <si>
    <t>上海儿童医学中心</t>
    <phoneticPr fontId="28" type="noConversion"/>
  </si>
  <si>
    <t>南京市儿童医院</t>
    <phoneticPr fontId="28" type="noConversion"/>
  </si>
  <si>
    <t>刘念</t>
    <phoneticPr fontId="28" type="noConversion"/>
  </si>
  <si>
    <t>6222023202014949217</t>
  </si>
  <si>
    <t>中国工商银行江岸支行</t>
    <phoneticPr fontId="28" type="noConversion"/>
  </si>
  <si>
    <t>农光民、魏庆</t>
    <phoneticPr fontId="28" type="noConversion"/>
  </si>
  <si>
    <t>广西医大附一</t>
    <phoneticPr fontId="28" type="noConversion"/>
  </si>
  <si>
    <t>专家当地地面交通</t>
    <phoneticPr fontId="28" type="noConversion"/>
  </si>
  <si>
    <t>6226090218784599</t>
    <phoneticPr fontId="28" type="noConversion"/>
  </si>
  <si>
    <t>招商银行上海大木支行</t>
    <phoneticPr fontId="28" type="noConversion"/>
  </si>
  <si>
    <t>沈彤</t>
    <phoneticPr fontId="28" type="noConversion"/>
  </si>
  <si>
    <t>厦门妇幼保健院</t>
    <phoneticPr fontId="28" type="noConversion"/>
  </si>
  <si>
    <t>当地接送机</t>
    <phoneticPr fontId="28" type="noConversion"/>
  </si>
  <si>
    <t>海南</t>
  </si>
  <si>
    <t>6226090218784599</t>
  </si>
  <si>
    <t>招商银行上海大木支行</t>
  </si>
  <si>
    <t>吉林大学第一医院</t>
    <phoneticPr fontId="28" type="noConversion"/>
  </si>
  <si>
    <t>临床</t>
  </si>
  <si>
    <t>刘阳</t>
    <phoneticPr fontId="28" type="noConversion"/>
  </si>
  <si>
    <t>6217920119265572</t>
    <phoneticPr fontId="28" type="noConversion"/>
  </si>
  <si>
    <t>浦发银行展想广场支行</t>
    <phoneticPr fontId="28" type="noConversion"/>
  </si>
  <si>
    <t>高健老师威斯汀酒店前往天河机场的打车费</t>
  </si>
  <si>
    <t>张晗</t>
    <phoneticPr fontId="28" type="noConversion"/>
  </si>
  <si>
    <t>中国医科大学附属盛京医院</t>
    <phoneticPr fontId="28" type="noConversion"/>
  </si>
  <si>
    <t>21日沈阳送机费用</t>
  </si>
  <si>
    <t>曹祥龙</t>
    <phoneticPr fontId="28" type="noConversion"/>
  </si>
  <si>
    <t>6214830188753007</t>
    <phoneticPr fontId="28" type="noConversion"/>
  </si>
  <si>
    <t>招商银行北京公益西桥支行</t>
    <phoneticPr fontId="28" type="noConversion"/>
  </si>
  <si>
    <t>杨玲慧老师南京南站到家</t>
  </si>
  <si>
    <t>苏州大学附属儿童医院</t>
    <phoneticPr fontId="28" type="noConversion"/>
  </si>
  <si>
    <t>50.7元为于兴梅老师从酒店到武汉站，35.03为于兴梅从苏州大学附属儿童医院到苏州站，</t>
    <phoneticPr fontId="28" type="noConversion"/>
  </si>
  <si>
    <t>丁蓉</t>
    <phoneticPr fontId="28" type="noConversion"/>
  </si>
  <si>
    <t>江苏省人民医院</t>
    <phoneticPr fontId="28" type="noConversion"/>
  </si>
  <si>
    <t>81.26为丁蓉主任从南京南站到家，87.76为丁蓉从江苏省人民医院到南京南站</t>
    <phoneticPr fontId="28" type="noConversion"/>
  </si>
  <si>
    <t>103.2为黄艳老师从南京南站到家</t>
  </si>
  <si>
    <t>李颖</t>
    <phoneticPr fontId="28" type="noConversion"/>
  </si>
  <si>
    <t>武汉儿童医院</t>
    <phoneticPr fontId="28" type="noConversion"/>
  </si>
  <si>
    <t>81.2为李颖老师从武汉儿童医院到锦江都城酒店，</t>
  </si>
  <si>
    <t>陈慧文</t>
    <phoneticPr fontId="28" type="noConversion"/>
  </si>
  <si>
    <t>6214 8576 4066 7558</t>
    <phoneticPr fontId="28" type="noConversion"/>
  </si>
  <si>
    <t>招商银行股份有限公司东莞东城支行</t>
    <phoneticPr fontId="28" type="noConversion"/>
  </si>
  <si>
    <t>深圳市儿童医院</t>
    <phoneticPr fontId="28" type="noConversion"/>
  </si>
  <si>
    <t>20日刘晓莉老师研究中心-深圳机场；22日刘晓莉老师深圳机场-住所</t>
    <phoneticPr fontId="28" type="noConversion"/>
  </si>
  <si>
    <t>杭州-武汉</t>
    <phoneticPr fontId="28" type="noConversion"/>
  </si>
  <si>
    <t>证书</t>
    <phoneticPr fontId="28" type="noConversion"/>
  </si>
  <si>
    <t>时间:14:00-17:40
行程:威斯汀酒店-洲际酒店-威斯汀酒店-洲际酒店-汉阳华美达酒店公里总公里数：58公里</t>
    <phoneticPr fontId="36" type="noConversion"/>
  </si>
  <si>
    <t>吴䶮</t>
    <phoneticPr fontId="36" type="noConversion"/>
  </si>
  <si>
    <t>王晓玲、吴䶮</t>
    <phoneticPr fontId="28" type="noConversion"/>
  </si>
  <si>
    <t>王晓艳临时未来。</t>
    <phoneticPr fontId="36" type="noConversion"/>
  </si>
  <si>
    <t>吴谨准</t>
    <phoneticPr fontId="36" type="noConversion"/>
  </si>
  <si>
    <t>临时取消住宿</t>
    <phoneticPr fontId="36" type="noConversion"/>
  </si>
  <si>
    <t>王玲慧</t>
    <phoneticPr fontId="36" type="noConversion"/>
  </si>
  <si>
    <t>说明</t>
    <phoneticPr fontId="28" type="noConversion"/>
  </si>
  <si>
    <t>20日临时增加1000元，21日800元，特批申请。</t>
    <phoneticPr fontId="36" type="noConversion"/>
  </si>
  <si>
    <t>防疫物资/快递等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</si>
</sst>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_ "/>
    <numFmt numFmtId="177" formatCode="#,##0.00_ "/>
    <numFmt numFmtId="178" formatCode="&quot;¥&quot;#,##0.00_);[Red]\(&quot;¥&quot;#,##0.00\)"/>
  </numFmts>
  <fonts count="50" x14ac:knownFonts="1">
    <font>
      <sz val="11"/>
      <color theme="1"/>
      <name val="等线"/>
      <charset val="134"/>
      <scheme val="minor"/>
    </font>
    <font>
      <sz val="11"/>
      <name val="Arial"/>
      <family val="2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10"/>
      <name val="黑体"/>
      <family val="3"/>
      <charset val="134"/>
    </font>
    <font>
      <sz val="14"/>
      <name val="黑体"/>
      <family val="3"/>
      <charset val="134"/>
    </font>
    <font>
      <b/>
      <sz val="14"/>
      <color indexed="9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10"/>
      <color indexed="9"/>
      <name val="宋体"/>
      <family val="3"/>
      <charset val="134"/>
    </font>
    <font>
      <sz val="10"/>
      <color indexed="9"/>
      <name val="Arial"/>
      <family val="2"/>
    </font>
    <font>
      <sz val="14"/>
      <color indexed="50"/>
      <name val="黑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9"/>
      <name val="Times New Roman"/>
      <family val="1"/>
    </font>
    <font>
      <sz val="9"/>
      <color indexed="8"/>
      <name val="Times New Roman"/>
      <family val="1"/>
    </font>
    <font>
      <sz val="9"/>
      <name val="等线"/>
      <family val="3"/>
      <charset val="134"/>
      <scheme val="minor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color indexed="8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9"/>
      <name val="微软雅黑"/>
      <family val="2"/>
      <charset val="134"/>
    </font>
    <font>
      <sz val="9"/>
      <color rgb="FF000000"/>
      <name val="等线"/>
      <family val="3"/>
      <charset val="134"/>
    </font>
    <font>
      <sz val="9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9"/>
      <color rgb="FF000000"/>
      <name val="微软雅黑"/>
      <family val="2"/>
      <charset val="134"/>
    </font>
    <font>
      <sz val="9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C4B6DC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C5591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25" fillId="0" borderId="0">
      <alignment vertical="center"/>
    </xf>
    <xf numFmtId="0" fontId="19" fillId="0" borderId="0" applyNumberFormat="0"/>
    <xf numFmtId="0" fontId="42" fillId="0" borderId="0">
      <alignment vertical="center"/>
    </xf>
    <xf numFmtId="43" fontId="42" fillId="0" borderId="0" applyFon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58" fontId="4" fillId="2" borderId="2" xfId="1" applyNumberFormat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3" fillId="0" borderId="11" xfId="1" applyFont="1" applyBorder="1">
      <alignment vertical="center"/>
    </xf>
    <xf numFmtId="0" fontId="12" fillId="2" borderId="11" xfId="1" applyFont="1" applyFill="1" applyBorder="1" applyAlignment="1">
      <alignment horizontal="center" vertical="center"/>
    </xf>
    <xf numFmtId="0" fontId="13" fillId="0" borderId="8" xfId="1" applyFont="1" applyBorder="1">
      <alignment vertical="center"/>
    </xf>
    <xf numFmtId="0" fontId="12" fillId="2" borderId="8" xfId="1" applyFont="1" applyFill="1" applyBorder="1" applyAlignment="1">
      <alignment horizontal="center" vertical="center"/>
    </xf>
    <xf numFmtId="0" fontId="14" fillId="0" borderId="11" xfId="1" applyFont="1" applyBorder="1" applyAlignment="1">
      <alignment horizontal="left" vertical="center"/>
    </xf>
    <xf numFmtId="0" fontId="15" fillId="2" borderId="1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3" fillId="0" borderId="11" xfId="1" applyFont="1" applyBorder="1" applyAlignment="1">
      <alignment horizontal="center" vertical="center"/>
    </xf>
    <xf numFmtId="4" fontId="12" fillId="0" borderId="11" xfId="1" applyNumberFormat="1" applyFont="1" applyBorder="1">
      <alignment vertical="center"/>
    </xf>
    <xf numFmtId="4" fontId="12" fillId="0" borderId="18" xfId="1" applyNumberFormat="1" applyFont="1" applyBorder="1">
      <alignment vertical="center"/>
    </xf>
    <xf numFmtId="4" fontId="10" fillId="0" borderId="11" xfId="1" applyNumberFormat="1" applyFont="1" applyBorder="1">
      <alignment vertical="center"/>
    </xf>
    <xf numFmtId="0" fontId="14" fillId="0" borderId="11" xfId="1" applyFont="1" applyBorder="1" applyAlignment="1">
      <alignment horizontal="center" vertical="center"/>
    </xf>
    <xf numFmtId="40" fontId="15" fillId="0" borderId="11" xfId="1" applyNumberFormat="1" applyFont="1" applyBorder="1" applyAlignment="1">
      <alignment horizontal="right" vertical="center"/>
    </xf>
    <xf numFmtId="40" fontId="15" fillId="0" borderId="18" xfId="1" applyNumberFormat="1" applyFont="1" applyBorder="1" applyAlignment="1">
      <alignment horizontal="right" vertical="center"/>
    </xf>
    <xf numFmtId="4" fontId="10" fillId="0" borderId="20" xfId="1" applyNumberFormat="1" applyFont="1" applyBorder="1">
      <alignment vertical="center"/>
    </xf>
    <xf numFmtId="4" fontId="10" fillId="0" borderId="18" xfId="1" applyNumberFormat="1" applyFont="1" applyBorder="1">
      <alignment vertical="center"/>
    </xf>
    <xf numFmtId="0" fontId="10" fillId="0" borderId="11" xfId="1" applyFont="1" applyBorder="1">
      <alignment vertical="center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lef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19" xfId="1" applyFont="1" applyFill="1" applyBorder="1">
      <alignment vertical="center"/>
    </xf>
    <xf numFmtId="0" fontId="13" fillId="0" borderId="7" xfId="1" applyFont="1" applyBorder="1">
      <alignment vertical="center"/>
    </xf>
    <xf numFmtId="0" fontId="12" fillId="0" borderId="7" xfId="1" applyFont="1" applyBorder="1">
      <alignment vertical="center"/>
    </xf>
    <xf numFmtId="0" fontId="19" fillId="0" borderId="6" xfId="1" applyFont="1" applyBorder="1">
      <alignment vertical="center"/>
    </xf>
    <xf numFmtId="0" fontId="19" fillId="0" borderId="18" xfId="1" applyFont="1" applyBorder="1">
      <alignment vertical="center"/>
    </xf>
    <xf numFmtId="0" fontId="19" fillId="0" borderId="11" xfId="1" applyFont="1" applyBorder="1">
      <alignment vertical="center"/>
    </xf>
    <xf numFmtId="0" fontId="13" fillId="0" borderId="23" xfId="1" applyFont="1" applyBorder="1" applyAlignment="1">
      <alignment horizontal="left" vertical="center"/>
    </xf>
    <xf numFmtId="0" fontId="20" fillId="0" borderId="6" xfId="1" applyFont="1" applyBorder="1">
      <alignment vertical="center"/>
    </xf>
    <xf numFmtId="0" fontId="20" fillId="0" borderId="18" xfId="1" applyFont="1" applyBorder="1">
      <alignment vertical="center"/>
    </xf>
    <xf numFmtId="0" fontId="20" fillId="0" borderId="11" xfId="1" applyFont="1" applyBorder="1">
      <alignment vertical="center"/>
    </xf>
    <xf numFmtId="0" fontId="8" fillId="4" borderId="24" xfId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vertical="center" wrapText="1"/>
    </xf>
    <xf numFmtId="0" fontId="16" fillId="0" borderId="0" xfId="1" applyFont="1">
      <alignment vertical="center"/>
    </xf>
    <xf numFmtId="0" fontId="19" fillId="0" borderId="0" xfId="1" applyFont="1">
      <alignment vertical="center"/>
    </xf>
    <xf numFmtId="0" fontId="8" fillId="4" borderId="25" xfId="1" applyFont="1" applyFill="1" applyBorder="1" applyAlignment="1">
      <alignment horizontal="center" vertical="center"/>
    </xf>
    <xf numFmtId="2" fontId="19" fillId="0" borderId="11" xfId="1" applyNumberFormat="1" applyFont="1" applyBorder="1">
      <alignment vertical="center"/>
    </xf>
    <xf numFmtId="0" fontId="19" fillId="0" borderId="27" xfId="1" applyFont="1" applyBorder="1">
      <alignment vertical="center"/>
    </xf>
    <xf numFmtId="2" fontId="20" fillId="0" borderId="11" xfId="1" applyNumberFormat="1" applyFont="1" applyBorder="1">
      <alignment vertical="center"/>
    </xf>
    <xf numFmtId="0" fontId="20" fillId="0" borderId="27" xfId="1" applyFont="1" applyBorder="1">
      <alignment vertical="center"/>
    </xf>
    <xf numFmtId="0" fontId="13" fillId="0" borderId="11" xfId="1" applyFont="1" applyBorder="1" applyAlignment="1">
      <alignment horizontal="left" vertical="center"/>
    </xf>
    <xf numFmtId="0" fontId="22" fillId="0" borderId="7" xfId="1" applyFont="1" applyBorder="1">
      <alignment vertical="center"/>
    </xf>
    <xf numFmtId="0" fontId="22" fillId="0" borderId="8" xfId="1" applyFont="1" applyBorder="1">
      <alignment vertical="center"/>
    </xf>
    <xf numFmtId="0" fontId="23" fillId="0" borderId="8" xfId="1" applyFont="1" applyBorder="1">
      <alignment vertical="center"/>
    </xf>
    <xf numFmtId="0" fontId="23" fillId="0" borderId="16" xfId="1" applyFont="1" applyBorder="1">
      <alignment vertical="center"/>
    </xf>
    <xf numFmtId="177" fontId="12" fillId="0" borderId="11" xfId="1" applyNumberFormat="1" applyFont="1" applyBorder="1">
      <alignment vertical="center"/>
    </xf>
    <xf numFmtId="0" fontId="12" fillId="0" borderId="11" xfId="1" applyFont="1" applyBorder="1">
      <alignment vertical="center"/>
    </xf>
    <xf numFmtId="0" fontId="22" fillId="0" borderId="18" xfId="1" applyFont="1" applyBorder="1">
      <alignment vertical="center"/>
    </xf>
    <xf numFmtId="177" fontId="22" fillId="0" borderId="11" xfId="1" applyNumberFormat="1" applyFont="1" applyBorder="1" applyAlignment="1">
      <alignment horizontal="right" vertical="center"/>
    </xf>
    <xf numFmtId="176" fontId="19" fillId="0" borderId="6" xfId="1" applyNumberFormat="1" applyFont="1" applyBorder="1">
      <alignment vertical="center"/>
    </xf>
    <xf numFmtId="176" fontId="19" fillId="0" borderId="18" xfId="1" applyNumberFormat="1" applyFont="1" applyBorder="1">
      <alignment vertical="center"/>
    </xf>
    <xf numFmtId="176" fontId="19" fillId="0" borderId="11" xfId="1" applyNumberFormat="1" applyFont="1" applyBorder="1">
      <alignment vertical="center"/>
    </xf>
    <xf numFmtId="0" fontId="24" fillId="0" borderId="7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1" xfId="1" applyFont="1" applyBorder="1">
      <alignment vertical="center"/>
    </xf>
    <xf numFmtId="176" fontId="20" fillId="0" borderId="11" xfId="1" applyNumberFormat="1" applyFont="1" applyBorder="1">
      <alignment vertical="center"/>
    </xf>
    <xf numFmtId="2" fontId="22" fillId="0" borderId="11" xfId="1" applyNumberFormat="1" applyFont="1" applyBorder="1">
      <alignment vertical="center"/>
    </xf>
    <xf numFmtId="0" fontId="22" fillId="0" borderId="27" xfId="1" applyFont="1" applyBorder="1">
      <alignment vertical="center"/>
    </xf>
    <xf numFmtId="0" fontId="20" fillId="0" borderId="8" xfId="1" applyFont="1" applyBorder="1">
      <alignment vertical="center"/>
    </xf>
    <xf numFmtId="0" fontId="29" fillId="0" borderId="1" xfId="1" applyFont="1" applyBorder="1">
      <alignment vertical="center"/>
    </xf>
    <xf numFmtId="0" fontId="29" fillId="0" borderId="2" xfId="1" applyFont="1" applyBorder="1" applyAlignment="1">
      <alignment horizontal="left" vertical="center"/>
    </xf>
    <xf numFmtId="0" fontId="32" fillId="0" borderId="7" xfId="1" applyFont="1" applyBorder="1" applyAlignment="1">
      <alignment vertical="center" wrapText="1"/>
    </xf>
    <xf numFmtId="0" fontId="13" fillId="0" borderId="7" xfId="1" applyFont="1" applyBorder="1" applyAlignment="1">
      <alignment horizontal="left" vertical="center"/>
    </xf>
    <xf numFmtId="0" fontId="30" fillId="0" borderId="7" xfId="1" applyFont="1" applyBorder="1">
      <alignment vertical="center"/>
    </xf>
    <xf numFmtId="0" fontId="30" fillId="0" borderId="11" xfId="1" applyFont="1" applyBorder="1" applyAlignment="1">
      <alignment horizontal="center" vertical="center"/>
    </xf>
    <xf numFmtId="0" fontId="19" fillId="0" borderId="27" xfId="1" applyFont="1" applyFill="1" applyBorder="1">
      <alignment vertical="center"/>
    </xf>
    <xf numFmtId="0" fontId="0" fillId="0" borderId="0" xfId="0" applyFill="1">
      <alignment vertical="center"/>
    </xf>
    <xf numFmtId="0" fontId="31" fillId="0" borderId="11" xfId="1" applyFont="1" applyBorder="1" applyAlignment="1">
      <alignment horizontal="center" vertical="center"/>
    </xf>
    <xf numFmtId="0" fontId="30" fillId="0" borderId="11" xfId="1" applyFont="1" applyBorder="1" applyAlignment="1">
      <alignment horizontal="left" vertical="center"/>
    </xf>
    <xf numFmtId="0" fontId="12" fillId="0" borderId="9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20" fillId="0" borderId="8" xfId="1" applyFont="1" applyBorder="1" applyAlignment="1">
      <alignment horizontal="left" vertical="center"/>
    </xf>
    <xf numFmtId="0" fontId="5" fillId="2" borderId="1" xfId="1" applyFont="1" applyFill="1" applyBorder="1" applyAlignment="1">
      <alignment vertical="center" wrapText="1"/>
    </xf>
    <xf numFmtId="0" fontId="14" fillId="0" borderId="18" xfId="1" applyFont="1" applyBorder="1" applyAlignment="1">
      <alignment horizontal="left" vertical="center" wrapText="1"/>
    </xf>
    <xf numFmtId="0" fontId="13" fillId="0" borderId="7" xfId="1" applyFont="1" applyBorder="1" applyAlignment="1">
      <alignment vertical="center" wrapText="1"/>
    </xf>
    <xf numFmtId="40" fontId="15" fillId="0" borderId="18" xfId="1" applyNumberFormat="1" applyFont="1" applyFill="1" applyBorder="1" applyAlignment="1">
      <alignment horizontal="right" vertical="center"/>
    </xf>
    <xf numFmtId="4" fontId="12" fillId="0" borderId="11" xfId="1" applyNumberFormat="1" applyFont="1" applyFill="1" applyBorder="1">
      <alignment vertical="center"/>
    </xf>
    <xf numFmtId="0" fontId="14" fillId="0" borderId="8" xfId="1" applyFont="1" applyBorder="1" applyAlignment="1">
      <alignment horizontal="left" vertical="center"/>
    </xf>
    <xf numFmtId="0" fontId="14" fillId="0" borderId="18" xfId="1" applyFont="1" applyBorder="1" applyAlignment="1">
      <alignment horizontal="left" vertical="center"/>
    </xf>
    <xf numFmtId="0" fontId="21" fillId="0" borderId="11" xfId="1" applyFont="1" applyBorder="1">
      <alignment vertical="center"/>
    </xf>
    <xf numFmtId="0" fontId="23" fillId="0" borderId="16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28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20" fillId="0" borderId="8" xfId="1" applyFont="1" applyBorder="1" applyAlignment="1">
      <alignment horizontal="left" vertical="center"/>
    </xf>
    <xf numFmtId="0" fontId="23" fillId="0" borderId="8" xfId="1" applyFont="1" applyBorder="1" applyAlignment="1">
      <alignment horizontal="left" vertical="center"/>
    </xf>
    <xf numFmtId="0" fontId="11" fillId="0" borderId="18" xfId="1" applyFont="1" applyBorder="1" applyAlignment="1">
      <alignment horizontal="left" vertical="center"/>
    </xf>
    <xf numFmtId="0" fontId="31" fillId="0" borderId="11" xfId="1" applyFont="1" applyBorder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0" fontId="13" fillId="0" borderId="11" xfId="1" applyFont="1" applyBorder="1" applyAlignment="1">
      <alignment vertical="center" wrapText="1"/>
    </xf>
    <xf numFmtId="0" fontId="33" fillId="0" borderId="11" xfId="1" applyFont="1" applyBorder="1" applyAlignment="1">
      <alignment vertical="center" wrapText="1"/>
    </xf>
    <xf numFmtId="0" fontId="30" fillId="0" borderId="11" xfId="1" applyFont="1" applyBorder="1" applyAlignment="1">
      <alignment vertical="center" wrapText="1"/>
    </xf>
    <xf numFmtId="40" fontId="12" fillId="0" borderId="11" xfId="1" applyNumberFormat="1" applyFont="1" applyBorder="1" applyAlignment="1">
      <alignment horizontal="right" vertical="center"/>
    </xf>
    <xf numFmtId="0" fontId="31" fillId="0" borderId="11" xfId="1" applyFont="1" applyBorder="1" applyAlignment="1">
      <alignment vertical="center" wrapText="1"/>
    </xf>
    <xf numFmtId="0" fontId="12" fillId="0" borderId="9" xfId="1" applyFont="1" applyBorder="1" applyAlignment="1">
      <alignment horizontal="center" vertical="center"/>
    </xf>
    <xf numFmtId="0" fontId="14" fillId="0" borderId="11" xfId="1" applyFont="1" applyBorder="1" applyAlignment="1">
      <alignment horizontal="left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0" borderId="23" xfId="1" applyFont="1" applyBorder="1">
      <alignment vertical="center"/>
    </xf>
    <xf numFmtId="0" fontId="13" fillId="0" borderId="23" xfId="1" applyFont="1" applyBorder="1" applyAlignment="1">
      <alignment horizontal="left" vertical="center" wrapText="1"/>
    </xf>
    <xf numFmtId="177" fontId="19" fillId="0" borderId="6" xfId="1" applyNumberFormat="1" applyFont="1" applyBorder="1">
      <alignment vertical="center"/>
    </xf>
    <xf numFmtId="0" fontId="12" fillId="0" borderId="17" xfId="1" applyFont="1" applyBorder="1" applyAlignment="1">
      <alignment horizontal="center" vertical="center"/>
    </xf>
    <xf numFmtId="0" fontId="30" fillId="0" borderId="8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8" xfId="1" applyFont="1" applyBorder="1" applyAlignment="1">
      <alignment horizontal="center" vertical="center"/>
    </xf>
    <xf numFmtId="49" fontId="35" fillId="6" borderId="11" xfId="2" applyNumberFormat="1" applyFont="1" applyFill="1" applyBorder="1" applyAlignment="1">
      <alignment horizontal="center" vertical="center" wrapText="1"/>
    </xf>
    <xf numFmtId="0" fontId="35" fillId="6" borderId="11" xfId="2" applyFont="1" applyFill="1" applyBorder="1" applyAlignment="1">
      <alignment horizontal="center" vertical="center" wrapText="1"/>
    </xf>
    <xf numFmtId="0" fontId="35" fillId="7" borderId="11" xfId="2" applyFont="1" applyFill="1" applyBorder="1" applyAlignment="1">
      <alignment horizontal="center" vertical="center" wrapText="1"/>
    </xf>
    <xf numFmtId="0" fontId="37" fillId="8" borderId="11" xfId="2" applyFont="1" applyFill="1" applyBorder="1" applyAlignment="1">
      <alignment horizontal="center" vertical="center" wrapText="1"/>
    </xf>
    <xf numFmtId="178" fontId="37" fillId="8" borderId="1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58" fontId="39" fillId="0" borderId="7" xfId="2" applyNumberFormat="1" applyFont="1" applyBorder="1" applyAlignment="1">
      <alignment horizontal="center" vertical="center"/>
    </xf>
    <xf numFmtId="178" fontId="39" fillId="0" borderId="7" xfId="2" applyNumberFormat="1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 wrapText="1"/>
    </xf>
    <xf numFmtId="58" fontId="39" fillId="0" borderId="10" xfId="2" applyNumberFormat="1" applyFont="1" applyBorder="1" applyAlignment="1">
      <alignment horizontal="center" vertical="center"/>
    </xf>
    <xf numFmtId="58" fontId="39" fillId="0" borderId="11" xfId="2" applyNumberFormat="1" applyFont="1" applyBorder="1" applyAlignment="1">
      <alignment vertical="center"/>
    </xf>
    <xf numFmtId="58" fontId="39" fillId="0" borderId="29" xfId="2" applyNumberFormat="1" applyFont="1" applyBorder="1" applyAlignment="1">
      <alignment horizontal="center" vertical="center" wrapText="1"/>
    </xf>
    <xf numFmtId="178" fontId="39" fillId="0" borderId="29" xfId="2" applyNumberFormat="1" applyFont="1" applyBorder="1" applyAlignment="1">
      <alignment horizontal="center" vertical="center" wrapText="1"/>
    </xf>
    <xf numFmtId="178" fontId="39" fillId="0" borderId="11" xfId="2" applyNumberFormat="1" applyFont="1" applyBorder="1" applyAlignment="1">
      <alignment horizontal="center" vertical="center" wrapText="1"/>
    </xf>
    <xf numFmtId="0" fontId="40" fillId="0" borderId="11" xfId="2" applyFont="1" applyBorder="1" applyAlignment="1">
      <alignment vertical="center" wrapText="1"/>
    </xf>
    <xf numFmtId="58" fontId="39" fillId="0" borderId="0" xfId="2" applyNumberFormat="1" applyFont="1" applyAlignment="1">
      <alignment horizontal="center" vertical="center" wrapText="1"/>
    </xf>
    <xf numFmtId="178" fontId="39" fillId="0" borderId="0" xfId="2" applyNumberFormat="1" applyFont="1" applyAlignment="1">
      <alignment horizontal="center" vertical="center" wrapText="1"/>
    </xf>
    <xf numFmtId="0" fontId="35" fillId="9" borderId="11" xfId="2" applyFont="1" applyFill="1" applyBorder="1" applyAlignment="1">
      <alignment horizontal="center" vertical="center" wrapText="1"/>
    </xf>
    <xf numFmtId="0" fontId="37" fillId="8" borderId="16" xfId="2" applyFont="1" applyFill="1" applyBorder="1" applyAlignment="1">
      <alignment horizontal="center" vertical="center" wrapText="1"/>
    </xf>
    <xf numFmtId="178" fontId="35" fillId="8" borderId="11" xfId="2" applyNumberFormat="1" applyFont="1" applyFill="1" applyBorder="1" applyAlignment="1">
      <alignment horizontal="center" vertical="center" wrapText="1"/>
    </xf>
    <xf numFmtId="0" fontId="35" fillId="10" borderId="11" xfId="2" applyFont="1" applyFill="1" applyBorder="1" applyAlignment="1">
      <alignment horizontal="center" vertical="center" wrapText="1"/>
    </xf>
    <xf numFmtId="0" fontId="41" fillId="0" borderId="11" xfId="2" applyFont="1" applyBorder="1" applyAlignment="1">
      <alignment horizontal="left" vertical="center"/>
    </xf>
    <xf numFmtId="0" fontId="39" fillId="0" borderId="0" xfId="2" applyFont="1" applyAlignment="1">
      <alignment horizontal="center" vertical="center"/>
    </xf>
    <xf numFmtId="58" fontId="39" fillId="0" borderId="0" xfId="2" applyNumberFormat="1" applyFont="1" applyAlignment="1">
      <alignment horizontal="center" vertical="center"/>
    </xf>
    <xf numFmtId="0" fontId="37" fillId="11" borderId="11" xfId="2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58" fontId="38" fillId="0" borderId="11" xfId="0" applyNumberFormat="1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58" fontId="38" fillId="0" borderId="0" xfId="0" applyNumberFormat="1" applyFont="1" applyAlignment="1">
      <alignment horizontal="center" vertical="center"/>
    </xf>
    <xf numFmtId="0" fontId="43" fillId="0" borderId="18" xfId="3" applyFont="1" applyBorder="1" applyAlignment="1">
      <alignment horizontal="center" vertical="center"/>
    </xf>
    <xf numFmtId="0" fontId="43" fillId="0" borderId="11" xfId="3" applyFont="1" applyBorder="1" applyAlignment="1">
      <alignment horizontal="center" vertical="center"/>
    </xf>
    <xf numFmtId="0" fontId="43" fillId="0" borderId="27" xfId="3" applyFont="1" applyBorder="1" applyAlignment="1">
      <alignment horizontal="center" vertical="center"/>
    </xf>
    <xf numFmtId="0" fontId="44" fillId="12" borderId="11" xfId="3" applyFont="1" applyFill="1" applyBorder="1" applyAlignment="1">
      <alignment horizontal="center" vertical="center"/>
    </xf>
    <xf numFmtId="0" fontId="42" fillId="0" borderId="0" xfId="3" applyAlignment="1">
      <alignment horizontal="center" vertical="center"/>
    </xf>
    <xf numFmtId="58" fontId="43" fillId="0" borderId="11" xfId="3" applyNumberFormat="1" applyFont="1" applyBorder="1" applyAlignment="1">
      <alignment horizontal="center" vertical="center"/>
    </xf>
    <xf numFmtId="58" fontId="38" fillId="0" borderId="11" xfId="3" applyNumberFormat="1" applyFont="1" applyBorder="1" applyAlignment="1">
      <alignment horizontal="center" vertical="center"/>
    </xf>
    <xf numFmtId="0" fontId="14" fillId="0" borderId="11" xfId="1" applyFont="1" applyBorder="1" applyAlignment="1">
      <alignment horizontal="left" vertical="center"/>
    </xf>
    <xf numFmtId="58" fontId="39" fillId="0" borderId="11" xfId="2" applyNumberFormat="1" applyFont="1" applyBorder="1" applyAlignment="1">
      <alignment horizontal="center" vertical="center"/>
    </xf>
    <xf numFmtId="178" fontId="39" fillId="0" borderId="11" xfId="2" applyNumberFormat="1" applyFont="1" applyBorder="1" applyAlignment="1">
      <alignment horizontal="center" vertical="center"/>
    </xf>
    <xf numFmtId="178" fontId="39" fillId="0" borderId="15" xfId="2" applyNumberFormat="1" applyFont="1" applyBorder="1" applyAlignment="1">
      <alignment horizontal="center" vertical="center"/>
    </xf>
    <xf numFmtId="58" fontId="39" fillId="0" borderId="11" xfId="2" applyNumberFormat="1" applyFont="1" applyBorder="1" applyAlignment="1">
      <alignment horizontal="left" vertical="center"/>
    </xf>
    <xf numFmtId="58" fontId="39" fillId="0" borderId="7" xfId="2" applyNumberFormat="1" applyFont="1" applyBorder="1" applyAlignment="1">
      <alignment horizontal="center" vertical="center" wrapText="1"/>
    </xf>
    <xf numFmtId="178" fontId="39" fillId="0" borderId="7" xfId="2" applyNumberFormat="1" applyFont="1" applyBorder="1" applyAlignment="1">
      <alignment horizontal="center" vertical="center" wrapText="1"/>
    </xf>
    <xf numFmtId="58" fontId="39" fillId="0" borderId="11" xfId="2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/>
    </xf>
    <xf numFmtId="49" fontId="42" fillId="0" borderId="0" xfId="3" applyNumberFormat="1" applyAlignment="1">
      <alignment horizontal="center" vertical="center"/>
    </xf>
    <xf numFmtId="0" fontId="42" fillId="0" borderId="0" xfId="3" applyAlignment="1">
      <alignment horizontal="center" vertical="center" wrapText="1"/>
    </xf>
    <xf numFmtId="0" fontId="42" fillId="0" borderId="0" xfId="3" applyAlignment="1">
      <alignment horizontal="left" vertical="center" wrapText="1"/>
    </xf>
    <xf numFmtId="43" fontId="0" fillId="0" borderId="0" xfId="4" applyFont="1" applyFill="1" applyAlignment="1">
      <alignment horizontal="center" vertical="center"/>
    </xf>
    <xf numFmtId="0" fontId="42" fillId="0" borderId="0" xfId="3" applyAlignment="1">
      <alignment horizontal="left" vertical="center"/>
    </xf>
    <xf numFmtId="0" fontId="42" fillId="0" borderId="0" xfId="3">
      <alignment vertical="center"/>
    </xf>
    <xf numFmtId="0" fontId="43" fillId="0" borderId="18" xfId="3" applyFont="1" applyFill="1" applyBorder="1" applyAlignment="1">
      <alignment horizontal="center" vertical="center"/>
    </xf>
    <xf numFmtId="0" fontId="43" fillId="0" borderId="11" xfId="3" applyFont="1" applyFill="1" applyBorder="1" applyAlignment="1">
      <alignment horizontal="center" vertical="center"/>
    </xf>
    <xf numFmtId="58" fontId="38" fillId="0" borderId="11" xfId="0" applyNumberFormat="1" applyFont="1" applyFill="1" applyBorder="1" applyAlignment="1">
      <alignment horizontal="center" vertical="center"/>
    </xf>
    <xf numFmtId="0" fontId="43" fillId="0" borderId="27" xfId="3" applyFont="1" applyFill="1" applyBorder="1" applyAlignment="1">
      <alignment horizontal="center" vertical="center"/>
    </xf>
    <xf numFmtId="0" fontId="38" fillId="0" borderId="0" xfId="0" applyFont="1" applyFill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14" fontId="39" fillId="0" borderId="11" xfId="0" applyNumberFormat="1" applyFont="1" applyBorder="1" applyAlignment="1">
      <alignment horizontal="center" vertical="center" wrapText="1"/>
    </xf>
    <xf numFmtId="14" fontId="45" fillId="0" borderId="11" xfId="0" applyNumberFormat="1" applyFont="1" applyBorder="1" applyAlignment="1">
      <alignment horizontal="center" vertical="center" wrapText="1"/>
    </xf>
    <xf numFmtId="20" fontId="45" fillId="0" borderId="11" xfId="0" applyNumberFormat="1" applyFont="1" applyBorder="1" applyAlignment="1">
      <alignment horizontal="center" vertical="center" wrapText="1"/>
    </xf>
    <xf numFmtId="0" fontId="40" fillId="0" borderId="11" xfId="2" applyFont="1" applyBorder="1" applyAlignment="1">
      <alignment horizontal="left" vertical="center"/>
    </xf>
    <xf numFmtId="0" fontId="39" fillId="0" borderId="11" xfId="0" applyFont="1" applyBorder="1" applyAlignment="1">
      <alignment horizontal="center" vertical="center" wrapText="1"/>
    </xf>
    <xf numFmtId="20" fontId="39" fillId="0" borderId="11" xfId="0" applyNumberFormat="1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/>
    </xf>
    <xf numFmtId="0" fontId="40" fillId="0" borderId="11" xfId="2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 wrapText="1"/>
    </xf>
    <xf numFmtId="0" fontId="40" fillId="0" borderId="15" xfId="2" applyFont="1" applyBorder="1" applyAlignment="1">
      <alignment horizontal="center" vertical="center"/>
    </xf>
    <xf numFmtId="0" fontId="41" fillId="0" borderId="15" xfId="0" applyFont="1" applyBorder="1" applyAlignment="1">
      <alignment horizontal="left" vertical="center"/>
    </xf>
    <xf numFmtId="14" fontId="39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20" fontId="45" fillId="0" borderId="0" xfId="0" applyNumberFormat="1" applyFont="1" applyAlignment="1">
      <alignment horizontal="center" vertical="center" wrapText="1"/>
    </xf>
    <xf numFmtId="0" fontId="40" fillId="0" borderId="0" xfId="2" applyFont="1" applyAlignment="1">
      <alignment horizontal="left" vertical="center"/>
    </xf>
    <xf numFmtId="0" fontId="46" fillId="0" borderId="0" xfId="0" applyFont="1" applyAlignment="1"/>
    <xf numFmtId="0" fontId="39" fillId="0" borderId="10" xfId="0" applyFont="1" applyBorder="1" applyAlignment="1">
      <alignment horizontal="center" vertical="center" wrapText="1"/>
    </xf>
    <xf numFmtId="14" fontId="39" fillId="0" borderId="10" xfId="0" applyNumberFormat="1" applyFont="1" applyBorder="1" applyAlignment="1">
      <alignment horizontal="center" vertical="center" wrapText="1"/>
    </xf>
    <xf numFmtId="20" fontId="39" fillId="0" borderId="10" xfId="0" applyNumberFormat="1" applyFont="1" applyBorder="1" applyAlignment="1">
      <alignment horizontal="center" vertical="center" wrapText="1"/>
    </xf>
    <xf numFmtId="20" fontId="39" fillId="0" borderId="0" xfId="0" applyNumberFormat="1" applyFont="1" applyAlignment="1">
      <alignment horizontal="center" vertical="center" wrapText="1"/>
    </xf>
    <xf numFmtId="0" fontId="41" fillId="0" borderId="11" xfId="2" applyFont="1" applyBorder="1" applyAlignment="1">
      <alignment horizontal="left" vertical="center" wrapText="1"/>
    </xf>
    <xf numFmtId="20" fontId="45" fillId="0" borderId="7" xfId="0" applyNumberFormat="1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14" fontId="45" fillId="0" borderId="0" xfId="0" applyNumberFormat="1" applyFont="1" applyAlignment="1">
      <alignment horizontal="center" vertical="center" wrapText="1"/>
    </xf>
    <xf numFmtId="0" fontId="40" fillId="0" borderId="0" xfId="2" applyFont="1" applyAlignment="1">
      <alignment horizontal="center" vertical="center"/>
    </xf>
    <xf numFmtId="58" fontId="43" fillId="0" borderId="11" xfId="3" applyNumberFormat="1" applyFont="1" applyFill="1" applyBorder="1" applyAlignment="1">
      <alignment horizontal="center" vertical="center"/>
    </xf>
    <xf numFmtId="58" fontId="38" fillId="0" borderId="11" xfId="3" applyNumberFormat="1" applyFont="1" applyFill="1" applyBorder="1" applyAlignment="1">
      <alignment horizontal="center" vertical="center"/>
    </xf>
    <xf numFmtId="0" fontId="42" fillId="0" borderId="0" xfId="3" applyFill="1" applyAlignment="1">
      <alignment horizontal="center" vertical="center"/>
    </xf>
    <xf numFmtId="0" fontId="19" fillId="0" borderId="18" xfId="1" applyFont="1" applyFill="1" applyBorder="1">
      <alignment vertical="center"/>
    </xf>
    <xf numFmtId="0" fontId="19" fillId="0" borderId="11" xfId="1" applyFont="1" applyFill="1" applyBorder="1">
      <alignment vertical="center"/>
    </xf>
    <xf numFmtId="2" fontId="19" fillId="0" borderId="11" xfId="1" applyNumberFormat="1" applyFont="1" applyFill="1" applyBorder="1">
      <alignment vertical="center"/>
    </xf>
    <xf numFmtId="0" fontId="19" fillId="0" borderId="6" xfId="1" applyFont="1" applyFill="1" applyBorder="1">
      <alignment vertical="center"/>
    </xf>
    <xf numFmtId="0" fontId="13" fillId="0" borderId="11" xfId="1" applyFont="1" applyFill="1" applyBorder="1">
      <alignment vertical="center"/>
    </xf>
    <xf numFmtId="178" fontId="39" fillId="0" borderId="0" xfId="2" applyNumberFormat="1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14" fontId="39" fillId="0" borderId="11" xfId="0" applyNumberFormat="1" applyFont="1" applyFill="1" applyBorder="1" applyAlignment="1">
      <alignment horizontal="center" vertical="center" wrapText="1"/>
    </xf>
    <xf numFmtId="20" fontId="45" fillId="0" borderId="11" xfId="0" applyNumberFormat="1" applyFont="1" applyFill="1" applyBorder="1" applyAlignment="1">
      <alignment horizontal="center" vertical="center" wrapText="1"/>
    </xf>
    <xf numFmtId="58" fontId="39" fillId="0" borderId="7" xfId="2" applyNumberFormat="1" applyFont="1" applyFill="1" applyBorder="1" applyAlignment="1">
      <alignment horizontal="center" vertical="center"/>
    </xf>
    <xf numFmtId="178" fontId="39" fillId="0" borderId="7" xfId="2" applyNumberFormat="1" applyFont="1" applyFill="1" applyBorder="1" applyAlignment="1">
      <alignment horizontal="center" vertical="center"/>
    </xf>
    <xf numFmtId="178" fontId="39" fillId="0" borderId="11" xfId="2" applyNumberFormat="1" applyFont="1" applyFill="1" applyBorder="1" applyAlignment="1">
      <alignment horizontal="center" vertical="center"/>
    </xf>
    <xf numFmtId="9" fontId="12" fillId="2" borderId="7" xfId="1" applyNumberFormat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9" fillId="4" borderId="19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4" fillId="0" borderId="10" xfId="1" applyFont="1" applyBorder="1" applyAlignment="1">
      <alignment horizontal="left" vertical="center" wrapText="1"/>
    </xf>
    <xf numFmtId="0" fontId="14" fillId="0" borderId="13" xfId="1" applyFont="1" applyBorder="1" applyAlignment="1">
      <alignment horizontal="left" vertical="center" wrapText="1"/>
    </xf>
    <xf numFmtId="0" fontId="31" fillId="0" borderId="15" xfId="1" applyFont="1" applyBorder="1" applyAlignment="1">
      <alignment horizontal="left" vertical="center" wrapText="1"/>
    </xf>
    <xf numFmtId="0" fontId="14" fillId="0" borderId="11" xfId="1" applyFont="1" applyBorder="1" applyAlignment="1">
      <alignment horizontal="left" vertical="center"/>
    </xf>
    <xf numFmtId="0" fontId="31" fillId="0" borderId="11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1" fillId="0" borderId="18" xfId="1" applyFont="1" applyBorder="1" applyAlignment="1">
      <alignment horizontal="left" vertical="center"/>
    </xf>
    <xf numFmtId="0" fontId="12" fillId="0" borderId="11" xfId="1" applyFont="1" applyFill="1" applyBorder="1" applyAlignment="1">
      <alignment horizontal="center" vertical="center"/>
    </xf>
    <xf numFmtId="0" fontId="31" fillId="0" borderId="10" xfId="1" applyFont="1" applyBorder="1" applyAlignment="1">
      <alignment horizontal="left" vertical="center"/>
    </xf>
    <xf numFmtId="0" fontId="31" fillId="0" borderId="13" xfId="1" applyFont="1" applyBorder="1" applyAlignment="1">
      <alignment horizontal="left" vertical="center"/>
    </xf>
    <xf numFmtId="0" fontId="31" fillId="0" borderId="15" xfId="1" applyFont="1" applyBorder="1" applyAlignment="1">
      <alignment horizontal="left" vertical="center"/>
    </xf>
    <xf numFmtId="14" fontId="13" fillId="0" borderId="10" xfId="1" applyNumberFormat="1" applyFont="1" applyBorder="1" applyAlignment="1">
      <alignment horizontal="left" vertical="center"/>
    </xf>
    <xf numFmtId="14" fontId="13" fillId="0" borderId="13" xfId="1" applyNumberFormat="1" applyFont="1" applyBorder="1" applyAlignment="1">
      <alignment horizontal="left" vertical="center"/>
    </xf>
    <xf numFmtId="14" fontId="13" fillId="0" borderId="15" xfId="1" applyNumberFormat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13" fillId="0" borderId="15" xfId="1" applyFont="1" applyBorder="1" applyAlignment="1">
      <alignment horizontal="left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1" fontId="4" fillId="0" borderId="2" xfId="1" applyNumberFormat="1" applyFont="1" applyBorder="1" applyAlignment="1">
      <alignment horizontal="left" vertical="center"/>
    </xf>
    <xf numFmtId="0" fontId="7" fillId="4" borderId="3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22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45" fillId="0" borderId="7" xfId="0" applyFont="1" applyBorder="1" applyAlignment="1">
      <alignment horizontal="left" vertical="center" wrapText="1"/>
    </xf>
    <xf numFmtId="0" fontId="45" fillId="0" borderId="18" xfId="0" applyFont="1" applyBorder="1" applyAlignment="1">
      <alignment horizontal="left" vertical="center" wrapText="1"/>
    </xf>
    <xf numFmtId="58" fontId="39" fillId="0" borderId="29" xfId="2" applyNumberFormat="1" applyFont="1" applyBorder="1" applyAlignment="1">
      <alignment horizontal="center" vertical="center"/>
    </xf>
    <xf numFmtId="58" fontId="39" fillId="0" borderId="30" xfId="2" applyNumberFormat="1" applyFont="1" applyBorder="1" applyAlignment="1">
      <alignment horizontal="center" vertical="center"/>
    </xf>
    <xf numFmtId="58" fontId="39" fillId="0" borderId="23" xfId="2" applyNumberFormat="1" applyFont="1" applyBorder="1" applyAlignment="1">
      <alignment horizontal="center" vertical="center"/>
    </xf>
    <xf numFmtId="178" fontId="39" fillId="0" borderId="29" xfId="2" applyNumberFormat="1" applyFont="1" applyBorder="1" applyAlignment="1">
      <alignment horizontal="center" vertical="center"/>
    </xf>
    <xf numFmtId="178" fontId="39" fillId="0" borderId="30" xfId="2" applyNumberFormat="1" applyFont="1" applyBorder="1" applyAlignment="1">
      <alignment horizontal="center" vertical="center"/>
    </xf>
    <xf numFmtId="178" fontId="39" fillId="0" borderId="23" xfId="2" applyNumberFormat="1" applyFont="1" applyBorder="1" applyAlignment="1">
      <alignment horizontal="center" vertical="center"/>
    </xf>
    <xf numFmtId="0" fontId="41" fillId="0" borderId="11" xfId="2" applyFont="1" applyBorder="1" applyAlignment="1">
      <alignment horizontal="left" vertical="center"/>
    </xf>
    <xf numFmtId="58" fontId="39" fillId="0" borderId="11" xfId="2" applyNumberFormat="1" applyFont="1" applyBorder="1" applyAlignment="1">
      <alignment horizontal="left" vertical="center"/>
    </xf>
    <xf numFmtId="58" fontId="39" fillId="0" borderId="11" xfId="2" applyNumberFormat="1" applyFont="1" applyBorder="1" applyAlignment="1">
      <alignment horizontal="center" vertical="center"/>
    </xf>
    <xf numFmtId="58" fontId="39" fillId="0" borderId="7" xfId="2" applyNumberFormat="1" applyFont="1" applyBorder="1" applyAlignment="1">
      <alignment horizontal="center" vertical="center" wrapText="1"/>
    </xf>
    <xf numFmtId="178" fontId="39" fillId="0" borderId="7" xfId="2" applyNumberFormat="1" applyFont="1" applyBorder="1" applyAlignment="1">
      <alignment horizontal="center" vertical="center" wrapText="1"/>
    </xf>
    <xf numFmtId="58" fontId="39" fillId="0" borderId="11" xfId="2" applyNumberFormat="1" applyFont="1" applyBorder="1" applyAlignment="1">
      <alignment horizontal="center" vertical="center" wrapText="1"/>
    </xf>
    <xf numFmtId="0" fontId="39" fillId="0" borderId="7" xfId="0" applyFont="1" applyBorder="1" applyAlignment="1">
      <alignment horizontal="left" vertical="center" wrapText="1"/>
    </xf>
    <xf numFmtId="0" fontId="39" fillId="0" borderId="18" xfId="0" applyFont="1" applyBorder="1" applyAlignment="1">
      <alignment horizontal="left" vertical="center" wrapText="1"/>
    </xf>
    <xf numFmtId="0" fontId="41" fillId="0" borderId="11" xfId="2" applyFont="1" applyBorder="1" applyAlignment="1">
      <alignment horizontal="left" vertical="center" wrapText="1"/>
    </xf>
    <xf numFmtId="178" fontId="39" fillId="0" borderId="11" xfId="2" applyNumberFormat="1" applyFont="1" applyBorder="1" applyAlignment="1">
      <alignment horizontal="center" vertical="center"/>
    </xf>
    <xf numFmtId="0" fontId="40" fillId="0" borderId="10" xfId="2" applyFont="1" applyBorder="1" applyAlignment="1">
      <alignment vertical="center"/>
    </xf>
    <xf numFmtId="0" fontId="40" fillId="0" borderId="15" xfId="2" applyFont="1" applyBorder="1" applyAlignment="1">
      <alignment vertical="center"/>
    </xf>
    <xf numFmtId="178" fontId="39" fillId="0" borderId="10" xfId="2" applyNumberFormat="1" applyFont="1" applyBorder="1" applyAlignment="1">
      <alignment horizontal="center" vertical="center"/>
    </xf>
    <xf numFmtId="178" fontId="39" fillId="0" borderId="13" xfId="2" applyNumberFormat="1" applyFont="1" applyBorder="1" applyAlignment="1">
      <alignment horizontal="center" vertical="center"/>
    </xf>
    <xf numFmtId="178" fontId="39" fillId="0" borderId="15" xfId="2" applyNumberFormat="1" applyFont="1" applyBorder="1" applyAlignment="1">
      <alignment horizontal="center" vertical="center"/>
    </xf>
    <xf numFmtId="0" fontId="43" fillId="0" borderId="10" xfId="3" applyFont="1" applyBorder="1" applyAlignment="1">
      <alignment horizontal="center" vertical="center"/>
    </xf>
    <xf numFmtId="0" fontId="43" fillId="0" borderId="15" xfId="3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40" fillId="0" borderId="11" xfId="2" applyFont="1" applyBorder="1" applyAlignment="1">
      <alignment horizontal="left" vertical="center" wrapText="1"/>
    </xf>
    <xf numFmtId="0" fontId="37" fillId="0" borderId="13" xfId="3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8" fillId="0" borderId="11" xfId="3" applyFont="1" applyBorder="1" applyAlignment="1">
      <alignment horizontal="left" vertical="center"/>
    </xf>
    <xf numFmtId="0" fontId="48" fillId="0" borderId="11" xfId="3" applyFont="1" applyBorder="1" applyAlignment="1">
      <alignment horizontal="center" vertical="center"/>
    </xf>
    <xf numFmtId="0" fontId="49" fillId="0" borderId="11" xfId="3" applyFont="1" applyBorder="1" applyAlignment="1">
      <alignment horizontal="center" vertical="center"/>
    </xf>
    <xf numFmtId="0" fontId="48" fillId="0" borderId="11" xfId="3" applyFont="1" applyBorder="1" applyAlignment="1">
      <alignment horizontal="left" vertical="center" wrapText="1"/>
    </xf>
    <xf numFmtId="0" fontId="48" fillId="0" borderId="11" xfId="3" applyFont="1" applyFill="1" applyBorder="1" applyAlignment="1">
      <alignment horizontal="left" vertical="center"/>
    </xf>
    <xf numFmtId="0" fontId="48" fillId="0" borderId="11" xfId="3" applyFont="1" applyFill="1" applyBorder="1" applyAlignment="1">
      <alignment horizontal="left" vertical="center" wrapText="1"/>
    </xf>
    <xf numFmtId="0" fontId="49" fillId="0" borderId="0" xfId="0" applyFont="1">
      <alignment vertical="center"/>
    </xf>
    <xf numFmtId="0" fontId="37" fillId="0" borderId="28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43" fontId="47" fillId="0" borderId="0" xfId="3" applyNumberFormat="1" applyFont="1">
      <alignment vertical="center"/>
    </xf>
  </cellXfs>
  <cellStyles count="5">
    <cellStyle name="常规" xfId="0" builtinId="0"/>
    <cellStyle name="常规 2" xfId="2" xr:uid="{463B3C3B-CDA9-4040-A992-A312E57CF8FD}"/>
    <cellStyle name="常规 3" xfId="3" xr:uid="{5AA2D0C2-B243-4CAB-AD88-9BD406EEFF11}"/>
    <cellStyle name="常规_Sheet1" xfId="1" xr:uid="{00000000-0005-0000-0000-000001000000}"/>
    <cellStyle name="千位分隔 2" xfId="4" xr:uid="{8480F0BF-179F-490C-9574-B3BF20086C90}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5700"/>
      </font>
      <fill>
        <patternFill patternType="solid">
          <fgColor indexed="64"/>
          <bgColor rgb="FFFFEB9C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5700"/>
      </font>
      <fill>
        <patternFill patternType="solid">
          <fgColor indexed="64"/>
          <bgColor rgb="FFFFEB9C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5700"/>
      </font>
      <fill>
        <patternFill patternType="solid">
          <fgColor indexed="64"/>
          <bgColor rgb="FFFFEB9C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5700"/>
      </font>
      <fill>
        <patternFill patternType="solid">
          <fgColor indexed="64"/>
          <bgColor rgb="FFFFEB9C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5700"/>
      </font>
      <fill>
        <patternFill patternType="solid">
          <fgColor indexed="64"/>
          <bgColor rgb="FFFFEB9C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5700"/>
      </font>
      <fill>
        <patternFill patternType="solid">
          <fgColor indexed="64"/>
          <bgColor rgb="FFFFEB9C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5700"/>
      </font>
      <fill>
        <patternFill patternType="solid">
          <fgColor indexed="64"/>
          <bgColor rgb="FFFFEB9C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5700"/>
      </font>
      <fill>
        <patternFill patternType="solid">
          <fgColor indexed="64"/>
          <bgColor rgb="FFFFEB9C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5700"/>
      </font>
      <fill>
        <patternFill patternType="solid">
          <fgColor indexed="64"/>
          <bgColor rgb="FFFFEB9C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5700"/>
      </font>
      <fill>
        <patternFill patternType="solid">
          <fgColor indexed="64"/>
          <bgColor rgb="FFFFEB9C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5700"/>
      </font>
      <fill>
        <patternFill patternType="solid">
          <fgColor indexed="64"/>
          <bgColor rgb="FFFFEB9C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5700"/>
      </font>
      <fill>
        <patternFill patternType="solid">
          <fgColor indexed="64"/>
          <bgColor rgb="FFFFEB9C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5700"/>
      </font>
      <fill>
        <patternFill patternType="solid">
          <fgColor indexed="64"/>
          <bgColor rgb="FFFFEB9C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5700"/>
      </font>
      <fill>
        <patternFill patternType="solid">
          <fgColor indexed="64"/>
          <bgColor rgb="FFFFEB9C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5700"/>
      </font>
      <fill>
        <patternFill patternType="solid">
          <fgColor indexed="64"/>
          <bgColor rgb="FFFFEB9C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5700"/>
      </font>
      <fill>
        <patternFill patternType="solid">
          <fgColor indexed="64"/>
          <bgColor rgb="FFFFEB9C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5700"/>
      </font>
      <fill>
        <patternFill patternType="solid">
          <fgColor indexed="64"/>
          <bgColor rgb="FFFFEB9C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5700"/>
      </font>
      <fill>
        <patternFill patternType="solid">
          <fgColor indexed="64"/>
          <bgColor rgb="FFFFEB9C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0006"/>
      </font>
      <fill>
        <patternFill patternType="solid">
          <fgColor indexed="64"/>
          <bgColor rgb="FFFFC7CE"/>
        </patternFill>
      </fill>
    </dxf>
    <dxf>
      <font>
        <i val="0"/>
        <strike val="0"/>
        <condense val="0"/>
        <extend val="0"/>
        <outline val="0"/>
        <shadow val="0"/>
        <sz val="11"/>
        <color rgb="FF9C5700"/>
      </font>
      <fill>
        <patternFill patternType="solid">
          <fgColor indexed="64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AA11C-8B37-4696-8AAE-5CB66C332BC1}">
  <sheetPr>
    <pageSetUpPr fitToPage="1"/>
  </sheetPr>
  <dimension ref="A1:O97"/>
  <sheetViews>
    <sheetView topLeftCell="A44" zoomScale="85" zoomScaleNormal="85" workbookViewId="0">
      <selection activeCell="C60" sqref="C60"/>
    </sheetView>
  </sheetViews>
  <sheetFormatPr defaultColWidth="9" defaultRowHeight="14" x14ac:dyDescent="0.3"/>
  <cols>
    <col min="1" max="1" width="10.33203125" customWidth="1"/>
    <col min="2" max="2" width="26.6640625" customWidth="1"/>
    <col min="3" max="3" width="24.4140625" customWidth="1"/>
    <col min="4" max="4" width="7" customWidth="1"/>
    <col min="5" max="5" width="6" customWidth="1"/>
    <col min="6" max="6" width="7.6640625" customWidth="1"/>
    <col min="7" max="7" width="12.9140625" customWidth="1"/>
    <col min="8" max="8" width="12.58203125" customWidth="1"/>
    <col min="9" max="9" width="18.4140625" customWidth="1"/>
    <col min="10" max="10" width="10.33203125" customWidth="1"/>
    <col min="11" max="11" width="10.58203125" customWidth="1"/>
    <col min="12" max="12" width="11.9140625" customWidth="1"/>
    <col min="13" max="13" width="10" customWidth="1"/>
    <col min="14" max="14" width="10.9140625" customWidth="1"/>
    <col min="15" max="15" width="23.33203125" customWidth="1"/>
    <col min="16" max="16" width="11.08203125" customWidth="1"/>
  </cols>
  <sheetData>
    <row r="1" spans="1:15" ht="43.25" customHeight="1" x14ac:dyDescent="0.3">
      <c r="A1" s="262" t="s">
        <v>0</v>
      </c>
      <c r="B1" s="263"/>
      <c r="C1" s="263"/>
      <c r="D1" s="263"/>
      <c r="E1" s="263"/>
      <c r="F1" s="263"/>
      <c r="G1" s="263"/>
      <c r="H1" s="263"/>
      <c r="I1" s="263"/>
      <c r="J1" s="32" t="s">
        <v>1</v>
      </c>
      <c r="K1" s="32"/>
      <c r="L1" s="33" t="s">
        <v>2</v>
      </c>
      <c r="M1" s="51" t="s">
        <v>3</v>
      </c>
      <c r="N1" s="52"/>
      <c r="O1" s="52"/>
    </row>
    <row r="2" spans="1:15" ht="34.5" customHeight="1" thickBot="1" x14ac:dyDescent="0.35">
      <c r="A2" s="2" t="s">
        <v>4</v>
      </c>
      <c r="B2" s="92" t="s">
        <v>133</v>
      </c>
      <c r="C2" s="2" t="s">
        <v>5</v>
      </c>
      <c r="D2" s="77" t="s">
        <v>105</v>
      </c>
      <c r="E2" s="3"/>
      <c r="F2" s="3"/>
      <c r="G2" s="3"/>
      <c r="H2" s="2"/>
      <c r="I2" s="34"/>
      <c r="J2" s="32" t="s">
        <v>6</v>
      </c>
      <c r="K2" s="32"/>
      <c r="L2" s="33" t="s">
        <v>7</v>
      </c>
      <c r="M2" s="51" t="s">
        <v>8</v>
      </c>
      <c r="N2" s="52"/>
      <c r="O2" s="51" t="s">
        <v>3</v>
      </c>
    </row>
    <row r="3" spans="1:15" ht="18" thickBot="1" x14ac:dyDescent="0.35">
      <c r="A3" s="4" t="s">
        <v>9</v>
      </c>
      <c r="B3" s="5" t="s">
        <v>166</v>
      </c>
      <c r="C3" s="2" t="s">
        <v>10</v>
      </c>
      <c r="D3" s="78" t="s">
        <v>106</v>
      </c>
      <c r="E3" s="6"/>
      <c r="F3" s="6"/>
      <c r="G3" s="6"/>
      <c r="H3" s="4"/>
      <c r="I3" s="35"/>
      <c r="J3" s="32" t="s">
        <v>11</v>
      </c>
      <c r="K3" s="32"/>
      <c r="L3" s="33" t="s">
        <v>12</v>
      </c>
      <c r="M3" s="51" t="s">
        <v>13</v>
      </c>
      <c r="N3" s="52"/>
      <c r="O3" s="51" t="s">
        <v>8</v>
      </c>
    </row>
    <row r="4" spans="1:15" ht="18" thickBot="1" x14ac:dyDescent="0.35">
      <c r="A4" s="4" t="s">
        <v>14</v>
      </c>
      <c r="B4" s="7">
        <v>44490</v>
      </c>
      <c r="C4" s="2" t="s">
        <v>15</v>
      </c>
      <c r="D4" s="264">
        <v>44469</v>
      </c>
      <c r="E4" s="264"/>
      <c r="F4" s="264"/>
      <c r="G4" s="6"/>
      <c r="H4" s="21"/>
      <c r="I4" s="35"/>
      <c r="J4" s="32" t="s">
        <v>16</v>
      </c>
      <c r="K4" s="32"/>
      <c r="L4" s="33" t="s">
        <v>17</v>
      </c>
      <c r="M4" s="51" t="s">
        <v>18</v>
      </c>
      <c r="N4" s="52"/>
      <c r="O4" s="51" t="s">
        <v>13</v>
      </c>
    </row>
    <row r="5" spans="1:15" ht="18" thickBot="1" x14ac:dyDescent="0.35">
      <c r="A5" s="4" t="s">
        <v>19</v>
      </c>
      <c r="B5" s="8">
        <v>60</v>
      </c>
      <c r="C5" s="2" t="s">
        <v>20</v>
      </c>
      <c r="D5" s="6"/>
      <c r="E5" s="6">
        <v>51</v>
      </c>
      <c r="F5" s="6"/>
      <c r="G5" s="6"/>
      <c r="H5" s="4"/>
      <c r="I5" s="35"/>
      <c r="J5" s="32" t="s">
        <v>21</v>
      </c>
      <c r="K5" s="32"/>
      <c r="L5" s="33" t="s">
        <v>22</v>
      </c>
      <c r="M5" s="33" t="s">
        <v>22</v>
      </c>
      <c r="N5" s="52"/>
      <c r="O5" s="51" t="s">
        <v>18</v>
      </c>
    </row>
    <row r="6" spans="1:15" ht="18" thickBot="1" x14ac:dyDescent="0.35">
      <c r="A6" s="4" t="s">
        <v>23</v>
      </c>
      <c r="B6" s="8"/>
      <c r="C6" s="9" t="s">
        <v>24</v>
      </c>
      <c r="D6" s="9"/>
      <c r="E6" s="9"/>
      <c r="F6" s="9"/>
      <c r="G6" s="9"/>
      <c r="H6" s="21"/>
      <c r="I6" s="35"/>
      <c r="J6" s="32" t="s">
        <v>25</v>
      </c>
      <c r="K6" s="32"/>
      <c r="L6" s="33"/>
      <c r="M6" s="52"/>
      <c r="N6" s="52"/>
      <c r="O6" s="52"/>
    </row>
    <row r="7" spans="1:15" ht="18" thickBot="1" x14ac:dyDescent="0.35">
      <c r="A7" s="265" t="s">
        <v>26</v>
      </c>
      <c r="B7" s="266"/>
      <c r="C7" s="266"/>
      <c r="D7" s="266"/>
      <c r="E7" s="266"/>
      <c r="F7" s="266"/>
      <c r="G7" s="265" t="s">
        <v>27</v>
      </c>
      <c r="H7" s="266"/>
      <c r="I7" s="267"/>
      <c r="J7" s="265" t="s">
        <v>28</v>
      </c>
      <c r="K7" s="268"/>
      <c r="L7" s="266"/>
      <c r="M7" s="266"/>
      <c r="N7" s="266"/>
      <c r="O7" s="267"/>
    </row>
    <row r="8" spans="1:15" x14ac:dyDescent="0.3">
      <c r="A8" s="10" t="s">
        <v>29</v>
      </c>
      <c r="B8" s="11" t="s">
        <v>30</v>
      </c>
      <c r="C8" s="11" t="s">
        <v>31</v>
      </c>
      <c r="D8" s="12" t="s">
        <v>32</v>
      </c>
      <c r="E8" s="12" t="s">
        <v>33</v>
      </c>
      <c r="F8" s="11" t="s">
        <v>34</v>
      </c>
      <c r="G8" s="11" t="s">
        <v>35</v>
      </c>
      <c r="H8" s="11" t="s">
        <v>36</v>
      </c>
      <c r="I8" s="36" t="s">
        <v>37</v>
      </c>
      <c r="J8" s="37" t="s">
        <v>38</v>
      </c>
      <c r="K8" s="38" t="s">
        <v>39</v>
      </c>
      <c r="L8" s="39" t="s">
        <v>35</v>
      </c>
      <c r="M8" s="36" t="s">
        <v>40</v>
      </c>
      <c r="N8" s="36" t="s">
        <v>41</v>
      </c>
      <c r="O8" s="53" t="s">
        <v>42</v>
      </c>
    </row>
    <row r="9" spans="1:15" x14ac:dyDescent="0.3">
      <c r="A9" s="13" t="s">
        <v>43</v>
      </c>
      <c r="B9" s="247" t="s">
        <v>44</v>
      </c>
      <c r="C9" s="248"/>
      <c r="D9" s="248"/>
      <c r="E9" s="248"/>
      <c r="F9" s="248"/>
      <c r="G9" s="248"/>
      <c r="H9" s="249"/>
      <c r="I9" s="40"/>
      <c r="J9" s="229"/>
      <c r="K9" s="230"/>
      <c r="L9" s="230"/>
      <c r="M9" s="230"/>
      <c r="N9" s="230"/>
      <c r="O9" s="238"/>
    </row>
    <row r="10" spans="1:15" ht="15" customHeight="1" x14ac:dyDescent="0.3">
      <c r="A10" s="239" t="s">
        <v>45</v>
      </c>
      <c r="B10" s="254" t="s">
        <v>46</v>
      </c>
      <c r="C10" s="14" t="s">
        <v>47</v>
      </c>
      <c r="D10" s="15"/>
      <c r="E10" s="15"/>
      <c r="F10" s="22" t="s">
        <v>48</v>
      </c>
      <c r="G10" s="23"/>
      <c r="H10" s="23">
        <f t="shared" ref="H10:H21" si="0">D10*E10*G10</f>
        <v>0</v>
      </c>
      <c r="I10" s="41"/>
      <c r="J10" s="42">
        <v>2</v>
      </c>
      <c r="K10" s="43">
        <v>4</v>
      </c>
      <c r="L10" s="44">
        <v>400</v>
      </c>
      <c r="M10" s="54">
        <f t="shared" ref="M10" si="1">J10*L10</f>
        <v>800</v>
      </c>
      <c r="N10" s="54">
        <f>H10-M10</f>
        <v>-800</v>
      </c>
      <c r="O10" s="55"/>
    </row>
    <row r="11" spans="1:15" ht="15" customHeight="1" x14ac:dyDescent="0.3">
      <c r="A11" s="240"/>
      <c r="B11" s="255"/>
      <c r="C11" s="14" t="s">
        <v>169</v>
      </c>
      <c r="D11" s="15"/>
      <c r="E11" s="15"/>
      <c r="F11" s="22"/>
      <c r="G11" s="23"/>
      <c r="H11" s="23"/>
      <c r="I11" s="121"/>
      <c r="J11" s="42">
        <v>8</v>
      </c>
      <c r="K11" s="43">
        <v>14</v>
      </c>
      <c r="L11" s="44">
        <v>350</v>
      </c>
      <c r="M11" s="54">
        <f>J11*L11</f>
        <v>2800</v>
      </c>
      <c r="N11" s="54">
        <f>H11-M11</f>
        <v>-2800</v>
      </c>
      <c r="O11" s="55"/>
    </row>
    <row r="12" spans="1:15" ht="15" customHeight="1" x14ac:dyDescent="0.3">
      <c r="A12" s="240"/>
      <c r="B12" s="255"/>
      <c r="C12" s="14" t="s">
        <v>170</v>
      </c>
      <c r="D12" s="15"/>
      <c r="E12" s="15"/>
      <c r="F12" s="22"/>
      <c r="G12" s="23"/>
      <c r="H12" s="23"/>
      <c r="I12" s="121"/>
      <c r="J12" s="42">
        <v>2</v>
      </c>
      <c r="K12" s="43">
        <v>1</v>
      </c>
      <c r="L12" s="44">
        <v>820</v>
      </c>
      <c r="M12" s="54">
        <f>J12*L12</f>
        <v>1640</v>
      </c>
      <c r="N12" s="54">
        <f>H12-M12</f>
        <v>-1640</v>
      </c>
      <c r="O12" s="55"/>
    </row>
    <row r="13" spans="1:15" ht="15" customHeight="1" x14ac:dyDescent="0.3">
      <c r="A13" s="240"/>
      <c r="B13" s="255"/>
      <c r="C13" s="14" t="s">
        <v>49</v>
      </c>
      <c r="D13" s="15">
        <v>30</v>
      </c>
      <c r="E13" s="15">
        <v>2</v>
      </c>
      <c r="F13" s="22" t="s">
        <v>48</v>
      </c>
      <c r="G13" s="23">
        <v>260</v>
      </c>
      <c r="H13" s="96">
        <f>D13*E13*G13</f>
        <v>15600</v>
      </c>
      <c r="I13" s="45" t="s">
        <v>17</v>
      </c>
      <c r="J13" s="42">
        <v>17</v>
      </c>
      <c r="K13" s="43">
        <v>18</v>
      </c>
      <c r="L13" s="44">
        <v>260</v>
      </c>
      <c r="M13" s="54">
        <f t="shared" ref="M13" si="2">J13*L13</f>
        <v>4420</v>
      </c>
      <c r="N13" s="54">
        <f t="shared" ref="N13:N16" si="3">H13-M13</f>
        <v>11180</v>
      </c>
      <c r="O13" s="44"/>
    </row>
    <row r="14" spans="1:15" ht="15" customHeight="1" x14ac:dyDescent="0.3">
      <c r="A14" s="240"/>
      <c r="B14" s="255"/>
      <c r="C14" s="14" t="s">
        <v>49</v>
      </c>
      <c r="D14" s="15">
        <v>10</v>
      </c>
      <c r="E14" s="15">
        <v>2</v>
      </c>
      <c r="F14" s="22" t="s">
        <v>48</v>
      </c>
      <c r="G14" s="23">
        <v>220</v>
      </c>
      <c r="H14" s="96">
        <f>D14*E14*G14</f>
        <v>4400</v>
      </c>
      <c r="I14" s="45" t="s">
        <v>22</v>
      </c>
      <c r="J14" s="42">
        <v>17</v>
      </c>
      <c r="K14" s="43">
        <v>18</v>
      </c>
      <c r="L14" s="44">
        <v>220</v>
      </c>
      <c r="M14" s="54">
        <f>J14*L14</f>
        <v>3740</v>
      </c>
      <c r="N14" s="54">
        <f t="shared" si="3"/>
        <v>660</v>
      </c>
      <c r="O14" s="44"/>
    </row>
    <row r="15" spans="1:15" ht="15" customHeight="1" x14ac:dyDescent="0.3">
      <c r="A15" s="240"/>
      <c r="B15" s="255"/>
      <c r="C15" s="14" t="s">
        <v>171</v>
      </c>
      <c r="D15" s="15"/>
      <c r="E15" s="15"/>
      <c r="F15" s="22"/>
      <c r="G15" s="23"/>
      <c r="H15" s="23"/>
      <c r="I15" s="45"/>
      <c r="J15" s="42">
        <v>1</v>
      </c>
      <c r="K15" s="43">
        <v>1</v>
      </c>
      <c r="L15" s="44">
        <v>300</v>
      </c>
      <c r="M15" s="54">
        <f>J15*L15</f>
        <v>300</v>
      </c>
      <c r="N15" s="54">
        <f t="shared" si="3"/>
        <v>-300</v>
      </c>
      <c r="O15" s="14" t="s">
        <v>172</v>
      </c>
    </row>
    <row r="16" spans="1:15" ht="15" customHeight="1" x14ac:dyDescent="0.3">
      <c r="A16" s="240"/>
      <c r="B16" s="255"/>
      <c r="C16" s="14" t="s">
        <v>173</v>
      </c>
      <c r="D16" s="15"/>
      <c r="E16" s="15"/>
      <c r="F16" s="22"/>
      <c r="G16" s="23"/>
      <c r="H16" s="23"/>
      <c r="I16" s="45"/>
      <c r="J16" s="42">
        <v>2</v>
      </c>
      <c r="K16" s="43">
        <v>2</v>
      </c>
      <c r="L16" s="44">
        <v>440</v>
      </c>
      <c r="M16" s="54">
        <f>J16*L16</f>
        <v>880</v>
      </c>
      <c r="N16" s="54">
        <f t="shared" si="3"/>
        <v>-880</v>
      </c>
      <c r="O16" s="14" t="s">
        <v>452</v>
      </c>
    </row>
    <row r="17" spans="1:15" ht="15" customHeight="1" x14ac:dyDescent="0.3">
      <c r="A17" s="240"/>
      <c r="B17" s="255"/>
      <c r="C17" s="14" t="s">
        <v>49</v>
      </c>
      <c r="D17" s="15">
        <v>35</v>
      </c>
      <c r="E17" s="15">
        <v>2</v>
      </c>
      <c r="F17" s="22" t="s">
        <v>48</v>
      </c>
      <c r="G17" s="23">
        <v>200</v>
      </c>
      <c r="H17" s="96">
        <f>D17*E17*G17</f>
        <v>14000</v>
      </c>
      <c r="I17" s="81" t="s">
        <v>109</v>
      </c>
      <c r="J17" s="217">
        <v>1</v>
      </c>
      <c r="K17" s="214">
        <v>1</v>
      </c>
      <c r="L17" s="215">
        <v>2866.43</v>
      </c>
      <c r="M17" s="216">
        <f>J17*L17</f>
        <v>2866.43</v>
      </c>
      <c r="N17" s="216">
        <f>H17-M17</f>
        <v>11133.57</v>
      </c>
      <c r="O17" s="218"/>
    </row>
    <row r="18" spans="1:15" ht="15" customHeight="1" x14ac:dyDescent="0.3">
      <c r="A18" s="240"/>
      <c r="B18" s="255"/>
      <c r="C18" s="14" t="s">
        <v>50</v>
      </c>
      <c r="D18" s="15"/>
      <c r="E18" s="15"/>
      <c r="F18" s="22" t="s">
        <v>48</v>
      </c>
      <c r="G18" s="23"/>
      <c r="H18" s="96">
        <f t="shared" si="0"/>
        <v>0</v>
      </c>
      <c r="I18" s="41"/>
      <c r="J18" s="42"/>
      <c r="K18" s="43"/>
      <c r="L18" s="44"/>
      <c r="M18" s="54">
        <f t="shared" ref="M18:M21" si="4">J18*L18</f>
        <v>0</v>
      </c>
      <c r="N18" s="54">
        <f t="shared" ref="N18:N22" si="5">H18-M18</f>
        <v>0</v>
      </c>
      <c r="O18" s="44"/>
    </row>
    <row r="19" spans="1:15" ht="15" customHeight="1" x14ac:dyDescent="0.3">
      <c r="A19" s="240"/>
      <c r="B19" s="255"/>
      <c r="C19" s="14" t="s">
        <v>51</v>
      </c>
      <c r="D19" s="15"/>
      <c r="E19" s="15"/>
      <c r="F19" s="22" t="s">
        <v>48</v>
      </c>
      <c r="G19" s="23"/>
      <c r="H19" s="96">
        <f t="shared" si="0"/>
        <v>0</v>
      </c>
      <c r="I19" s="41"/>
      <c r="J19" s="42"/>
      <c r="K19" s="43"/>
      <c r="L19" s="44"/>
      <c r="M19" s="54">
        <f t="shared" si="4"/>
        <v>0</v>
      </c>
      <c r="N19" s="54">
        <f t="shared" si="5"/>
        <v>0</v>
      </c>
      <c r="O19" s="44"/>
    </row>
    <row r="20" spans="1:15" ht="15" customHeight="1" x14ac:dyDescent="0.3">
      <c r="A20" s="240"/>
      <c r="B20" s="255"/>
      <c r="C20" s="14" t="s">
        <v>52</v>
      </c>
      <c r="D20" s="15"/>
      <c r="E20" s="15"/>
      <c r="F20" s="22" t="s">
        <v>48</v>
      </c>
      <c r="G20" s="23"/>
      <c r="H20" s="96">
        <f t="shared" si="0"/>
        <v>0</v>
      </c>
      <c r="I20" s="41"/>
      <c r="J20" s="42"/>
      <c r="K20" s="43"/>
      <c r="L20" s="44"/>
      <c r="M20" s="54">
        <f t="shared" si="4"/>
        <v>0</v>
      </c>
      <c r="N20" s="54">
        <f t="shared" si="5"/>
        <v>0</v>
      </c>
      <c r="O20" s="55"/>
    </row>
    <row r="21" spans="1:15" ht="15" customHeight="1" x14ac:dyDescent="0.3">
      <c r="A21" s="241"/>
      <c r="B21" s="256"/>
      <c r="C21" s="14" t="s">
        <v>53</v>
      </c>
      <c r="D21" s="15"/>
      <c r="E21" s="17"/>
      <c r="F21" s="22" t="s">
        <v>48</v>
      </c>
      <c r="G21" s="24"/>
      <c r="H21" s="96">
        <f t="shared" si="0"/>
        <v>0</v>
      </c>
      <c r="I21" s="41"/>
      <c r="J21" s="42"/>
      <c r="K21" s="43"/>
      <c r="L21" s="44"/>
      <c r="M21" s="54">
        <f t="shared" si="4"/>
        <v>0</v>
      </c>
      <c r="N21" s="54">
        <f t="shared" si="5"/>
        <v>0</v>
      </c>
      <c r="O21" s="55"/>
    </row>
    <row r="22" spans="1:15" ht="15" customHeight="1" x14ac:dyDescent="0.3">
      <c r="A22" s="239" t="s">
        <v>143</v>
      </c>
      <c r="B22" s="257" t="s">
        <v>144</v>
      </c>
      <c r="C22" s="14" t="s">
        <v>174</v>
      </c>
      <c r="D22" s="15"/>
      <c r="E22" s="17"/>
      <c r="F22" s="22" t="s">
        <v>54</v>
      </c>
      <c r="G22" s="24"/>
      <c r="H22" s="23">
        <f>D22*E22*G22</f>
        <v>0</v>
      </c>
      <c r="I22" s="45"/>
      <c r="J22" s="42">
        <v>22</v>
      </c>
      <c r="K22" s="43">
        <v>12</v>
      </c>
      <c r="L22" s="69">
        <v>418.11360000000002</v>
      </c>
      <c r="M22" s="54">
        <f>J22*L22</f>
        <v>9198.4992000000002</v>
      </c>
      <c r="N22" s="54">
        <f t="shared" si="5"/>
        <v>-9198.4992000000002</v>
      </c>
      <c r="O22" s="40" t="s">
        <v>175</v>
      </c>
    </row>
    <row r="23" spans="1:15" ht="15" customHeight="1" x14ac:dyDescent="0.3">
      <c r="A23" s="240"/>
      <c r="B23" s="258"/>
      <c r="C23" s="14" t="s">
        <v>55</v>
      </c>
      <c r="D23" s="15">
        <v>35</v>
      </c>
      <c r="E23" s="15">
        <v>2</v>
      </c>
      <c r="F23" s="22" t="s">
        <v>54</v>
      </c>
      <c r="G23" s="23">
        <v>1500</v>
      </c>
      <c r="H23" s="23">
        <f>D23*E23*G23</f>
        <v>105000</v>
      </c>
      <c r="I23" s="122" t="s">
        <v>176</v>
      </c>
      <c r="J23" s="42">
        <v>24</v>
      </c>
      <c r="K23" s="43">
        <v>12</v>
      </c>
      <c r="L23" s="69">
        <v>1224.333333</v>
      </c>
      <c r="M23" s="54">
        <f>J23*L23</f>
        <v>29383.999992000001</v>
      </c>
      <c r="N23" s="54">
        <f>H23-M23</f>
        <v>75616.000008000003</v>
      </c>
      <c r="O23" s="40" t="s">
        <v>177</v>
      </c>
    </row>
    <row r="24" spans="1:15" ht="15" customHeight="1" thickBot="1" x14ac:dyDescent="0.35">
      <c r="A24" s="259" t="s">
        <v>56</v>
      </c>
      <c r="B24" s="260"/>
      <c r="C24" s="260"/>
      <c r="D24" s="260"/>
      <c r="E24" s="260"/>
      <c r="F24" s="260"/>
      <c r="G24" s="261"/>
      <c r="H24" s="25">
        <f>SUM(H10:H23)</f>
        <v>139000</v>
      </c>
      <c r="I24" s="80"/>
      <c r="J24" s="46"/>
      <c r="K24" s="47"/>
      <c r="L24" s="48"/>
      <c r="M24" s="56">
        <f>SUM(M10:M23)</f>
        <v>56028.929191999996</v>
      </c>
      <c r="N24" s="56">
        <f>H24-M24</f>
        <v>82971.070808000004</v>
      </c>
      <c r="O24" s="57"/>
    </row>
    <row r="25" spans="1:15" x14ac:dyDescent="0.3">
      <c r="A25" s="10" t="s">
        <v>29</v>
      </c>
      <c r="B25" s="11" t="s">
        <v>30</v>
      </c>
      <c r="C25" s="11" t="s">
        <v>31</v>
      </c>
      <c r="D25" s="12" t="s">
        <v>32</v>
      </c>
      <c r="E25" s="12" t="s">
        <v>57</v>
      </c>
      <c r="F25" s="11" t="s">
        <v>34</v>
      </c>
      <c r="G25" s="11" t="s">
        <v>35</v>
      </c>
      <c r="H25" s="11" t="s">
        <v>36</v>
      </c>
      <c r="I25" s="36" t="s">
        <v>37</v>
      </c>
      <c r="J25" s="37" t="s">
        <v>38</v>
      </c>
      <c r="K25" s="49" t="s">
        <v>39</v>
      </c>
      <c r="L25" s="36" t="s">
        <v>35</v>
      </c>
      <c r="M25" s="36" t="s">
        <v>40</v>
      </c>
      <c r="N25" s="36" t="s">
        <v>41</v>
      </c>
      <c r="O25" s="53" t="s">
        <v>42</v>
      </c>
    </row>
    <row r="26" spans="1:15" ht="15" customHeight="1" x14ac:dyDescent="0.3">
      <c r="A26" s="13" t="s">
        <v>58</v>
      </c>
      <c r="B26" s="247" t="s">
        <v>59</v>
      </c>
      <c r="C26" s="248"/>
      <c r="D26" s="248"/>
      <c r="E26" s="248"/>
      <c r="F26" s="248"/>
      <c r="G26" s="248"/>
      <c r="H26" s="249"/>
      <c r="I26" s="40"/>
      <c r="J26" s="229"/>
      <c r="K26" s="230"/>
      <c r="L26" s="230"/>
      <c r="M26" s="230"/>
      <c r="N26" s="230"/>
      <c r="O26" s="238"/>
    </row>
    <row r="27" spans="1:15" ht="15" customHeight="1" x14ac:dyDescent="0.3">
      <c r="A27" s="239" t="s">
        <v>60</v>
      </c>
      <c r="B27" s="242" t="s">
        <v>138</v>
      </c>
      <c r="C27" s="18" t="s">
        <v>139</v>
      </c>
      <c r="D27" s="15">
        <v>30</v>
      </c>
      <c r="E27" s="19">
        <v>2</v>
      </c>
      <c r="F27" s="26" t="s">
        <v>61</v>
      </c>
      <c r="G27" s="27">
        <v>800</v>
      </c>
      <c r="H27" s="96">
        <f>D27*E27*G27</f>
        <v>48000</v>
      </c>
      <c r="I27" s="79" t="s">
        <v>111</v>
      </c>
      <c r="J27" s="42">
        <v>5</v>
      </c>
      <c r="K27" s="43">
        <v>5</v>
      </c>
      <c r="L27" s="44">
        <v>800</v>
      </c>
      <c r="M27" s="54">
        <f t="shared" ref="M27:M35" si="6">J27*L27</f>
        <v>4000</v>
      </c>
      <c r="N27" s="54">
        <f t="shared" ref="N27:N63" si="7">H27-M27</f>
        <v>44000</v>
      </c>
      <c r="O27" s="14" t="s">
        <v>178</v>
      </c>
    </row>
    <row r="28" spans="1:15" ht="15" customHeight="1" x14ac:dyDescent="0.3">
      <c r="A28" s="240"/>
      <c r="B28" s="243"/>
      <c r="C28" s="118"/>
      <c r="D28" s="15"/>
      <c r="E28" s="19"/>
      <c r="F28" s="26"/>
      <c r="G28" s="27"/>
      <c r="H28" s="96"/>
      <c r="I28" s="79"/>
      <c r="J28" s="42">
        <v>1</v>
      </c>
      <c r="K28" s="43">
        <v>1</v>
      </c>
      <c r="L28" s="44">
        <v>1000</v>
      </c>
      <c r="M28" s="54">
        <f t="shared" si="6"/>
        <v>1000</v>
      </c>
      <c r="N28" s="54">
        <f t="shared" si="7"/>
        <v>-1000</v>
      </c>
      <c r="O28" s="14" t="s">
        <v>179</v>
      </c>
    </row>
    <row r="29" spans="1:15" ht="15" customHeight="1" x14ac:dyDescent="0.3">
      <c r="A29" s="240"/>
      <c r="B29" s="243"/>
      <c r="C29" s="118"/>
      <c r="D29" s="15"/>
      <c r="E29" s="19"/>
      <c r="F29" s="26"/>
      <c r="G29" s="27"/>
      <c r="H29" s="96"/>
      <c r="I29" s="79"/>
      <c r="J29" s="42">
        <v>1</v>
      </c>
      <c r="K29" s="43">
        <v>2</v>
      </c>
      <c r="L29" s="42">
        <v>980</v>
      </c>
      <c r="M29" s="54">
        <f t="shared" si="6"/>
        <v>980</v>
      </c>
      <c r="N29" s="54">
        <f t="shared" si="7"/>
        <v>-980</v>
      </c>
      <c r="O29" s="14" t="s">
        <v>180</v>
      </c>
    </row>
    <row r="30" spans="1:15" ht="15" customHeight="1" x14ac:dyDescent="0.3">
      <c r="A30" s="240"/>
      <c r="B30" s="243"/>
      <c r="C30" s="118"/>
      <c r="D30" s="15"/>
      <c r="E30" s="19"/>
      <c r="F30" s="26"/>
      <c r="G30" s="27"/>
      <c r="H30" s="96"/>
      <c r="I30" s="79"/>
      <c r="J30" s="42">
        <v>10</v>
      </c>
      <c r="K30" s="43">
        <v>10</v>
      </c>
      <c r="L30" s="42">
        <v>800</v>
      </c>
      <c r="M30" s="54">
        <f t="shared" si="6"/>
        <v>8000</v>
      </c>
      <c r="N30" s="54">
        <f t="shared" si="7"/>
        <v>-8000</v>
      </c>
      <c r="O30" s="14" t="s">
        <v>181</v>
      </c>
    </row>
    <row r="31" spans="1:15" ht="15" customHeight="1" x14ac:dyDescent="0.3">
      <c r="A31" s="240"/>
      <c r="B31" s="243"/>
      <c r="C31" s="118"/>
      <c r="D31" s="15"/>
      <c r="E31" s="19"/>
      <c r="F31" s="26"/>
      <c r="G31" s="27"/>
      <c r="H31" s="96"/>
      <c r="I31" s="79"/>
      <c r="J31" s="42">
        <v>4</v>
      </c>
      <c r="K31" s="43">
        <v>6</v>
      </c>
      <c r="L31" s="42">
        <v>980</v>
      </c>
      <c r="M31" s="54">
        <f t="shared" si="6"/>
        <v>3920</v>
      </c>
      <c r="N31" s="123">
        <f t="shared" si="7"/>
        <v>-3920</v>
      </c>
      <c r="O31" s="14" t="s">
        <v>182</v>
      </c>
    </row>
    <row r="32" spans="1:15" ht="15" customHeight="1" x14ac:dyDescent="0.3">
      <c r="A32" s="240"/>
      <c r="B32" s="243"/>
      <c r="C32" s="118"/>
      <c r="D32" s="15"/>
      <c r="E32" s="19"/>
      <c r="F32" s="26"/>
      <c r="G32" s="27"/>
      <c r="H32" s="96"/>
      <c r="I32" s="79"/>
      <c r="J32" s="42">
        <v>2</v>
      </c>
      <c r="K32" s="43">
        <v>2</v>
      </c>
      <c r="L32" s="42">
        <v>800</v>
      </c>
      <c r="M32" s="54">
        <f t="shared" si="6"/>
        <v>1600</v>
      </c>
      <c r="N32" s="123">
        <f t="shared" si="7"/>
        <v>-1600</v>
      </c>
      <c r="O32" s="14" t="s">
        <v>183</v>
      </c>
    </row>
    <row r="33" spans="1:15" ht="15" customHeight="1" x14ac:dyDescent="0.3">
      <c r="A33" s="241"/>
      <c r="B33" s="244"/>
      <c r="C33" s="18" t="s">
        <v>140</v>
      </c>
      <c r="D33" s="15">
        <v>10</v>
      </c>
      <c r="E33" s="19">
        <v>2</v>
      </c>
      <c r="F33" s="26" t="s">
        <v>61</v>
      </c>
      <c r="G33" s="27">
        <v>800</v>
      </c>
      <c r="H33" s="96">
        <f>D33*E33*G33</f>
        <v>16000</v>
      </c>
      <c r="I33" s="50" t="s">
        <v>62</v>
      </c>
      <c r="J33" s="42">
        <v>2</v>
      </c>
      <c r="K33" s="43">
        <v>4</v>
      </c>
      <c r="L33" s="42">
        <v>980</v>
      </c>
      <c r="M33" s="54">
        <f t="shared" si="6"/>
        <v>1960</v>
      </c>
      <c r="N33" s="123">
        <f t="shared" si="7"/>
        <v>14040</v>
      </c>
      <c r="O33" s="14" t="s">
        <v>184</v>
      </c>
    </row>
    <row r="34" spans="1:15" ht="15" customHeight="1" x14ac:dyDescent="0.3">
      <c r="A34" s="87" t="s">
        <v>63</v>
      </c>
      <c r="B34" s="118" t="s">
        <v>141</v>
      </c>
      <c r="C34" s="93" t="s">
        <v>142</v>
      </c>
      <c r="D34" s="19">
        <v>1</v>
      </c>
      <c r="E34" s="19">
        <v>1</v>
      </c>
      <c r="F34" s="26" t="s">
        <v>64</v>
      </c>
      <c r="G34" s="27">
        <v>30000</v>
      </c>
      <c r="H34" s="23">
        <f>D34*E34*G34</f>
        <v>30000</v>
      </c>
      <c r="I34" s="94" t="s">
        <v>185</v>
      </c>
      <c r="J34" s="42">
        <v>1</v>
      </c>
      <c r="K34" s="43">
        <v>1</v>
      </c>
      <c r="L34" s="44">
        <v>30000</v>
      </c>
      <c r="M34" s="54">
        <f t="shared" si="6"/>
        <v>30000</v>
      </c>
      <c r="N34" s="54">
        <f t="shared" si="7"/>
        <v>0</v>
      </c>
      <c r="O34" s="14"/>
    </row>
    <row r="35" spans="1:15" ht="15" customHeight="1" x14ac:dyDescent="0.3">
      <c r="A35" s="117"/>
      <c r="B35" s="118" t="s">
        <v>186</v>
      </c>
      <c r="C35" s="93"/>
      <c r="D35" s="19"/>
      <c r="E35" s="19"/>
      <c r="F35" s="26"/>
      <c r="G35" s="28"/>
      <c r="H35" s="23"/>
      <c r="I35" s="94"/>
      <c r="J35" s="42">
        <v>1</v>
      </c>
      <c r="K35" s="43">
        <v>1</v>
      </c>
      <c r="L35" s="44">
        <v>3000</v>
      </c>
      <c r="M35" s="54">
        <f t="shared" si="6"/>
        <v>3000</v>
      </c>
      <c r="N35" s="54">
        <f t="shared" si="7"/>
        <v>-3000</v>
      </c>
      <c r="O35" s="14" t="s">
        <v>186</v>
      </c>
    </row>
    <row r="36" spans="1:15" ht="15" customHeight="1" x14ac:dyDescent="0.3">
      <c r="A36" s="20" t="s">
        <v>112</v>
      </c>
      <c r="B36" s="118" t="s">
        <v>66</v>
      </c>
      <c r="C36" s="118" t="s">
        <v>67</v>
      </c>
      <c r="D36" s="19">
        <v>60</v>
      </c>
      <c r="E36" s="19">
        <v>1</v>
      </c>
      <c r="F36" s="26" t="s">
        <v>68</v>
      </c>
      <c r="G36" s="28">
        <v>68</v>
      </c>
      <c r="H36" s="23">
        <f>D36*E36*G36</f>
        <v>4080</v>
      </c>
      <c r="I36" s="94"/>
      <c r="J36" s="42">
        <v>40</v>
      </c>
      <c r="K36" s="43">
        <v>1</v>
      </c>
      <c r="L36" s="44">
        <v>68</v>
      </c>
      <c r="M36" s="54">
        <f>J36*L36</f>
        <v>2720</v>
      </c>
      <c r="N36" s="54">
        <f t="shared" si="7"/>
        <v>1360</v>
      </c>
      <c r="O36" s="14"/>
    </row>
    <row r="37" spans="1:15" s="84" customFormat="1" ht="15" customHeight="1" x14ac:dyDescent="0.3">
      <c r="A37" s="250" t="s">
        <v>116</v>
      </c>
      <c r="B37" s="245" t="s">
        <v>158</v>
      </c>
      <c r="C37" s="111" t="s">
        <v>152</v>
      </c>
      <c r="D37" s="19">
        <v>1</v>
      </c>
      <c r="E37" s="19">
        <v>1</v>
      </c>
      <c r="F37" s="85" t="s">
        <v>113</v>
      </c>
      <c r="G37" s="27">
        <v>5000</v>
      </c>
      <c r="H37" s="96">
        <f>D37*E37*G37</f>
        <v>5000</v>
      </c>
      <c r="I37" s="112" t="s">
        <v>157</v>
      </c>
      <c r="J37" s="43">
        <v>1</v>
      </c>
      <c r="K37" s="43">
        <v>1</v>
      </c>
      <c r="L37" s="44">
        <v>5000</v>
      </c>
      <c r="M37" s="54">
        <f t="shared" ref="M37:M40" si="8">J37*L37</f>
        <v>5000</v>
      </c>
      <c r="N37" s="54">
        <f t="shared" si="7"/>
        <v>0</v>
      </c>
      <c r="O37" s="83"/>
    </row>
    <row r="38" spans="1:15" s="84" customFormat="1" ht="15" customHeight="1" x14ac:dyDescent="0.3">
      <c r="A38" s="250"/>
      <c r="B38" s="246"/>
      <c r="C38" s="111" t="s">
        <v>153</v>
      </c>
      <c r="D38" s="19">
        <v>4</v>
      </c>
      <c r="E38" s="19">
        <v>2</v>
      </c>
      <c r="F38" s="85" t="s">
        <v>114</v>
      </c>
      <c r="G38" s="27">
        <v>200</v>
      </c>
      <c r="H38" s="96">
        <f t="shared" ref="H38:H40" si="9">D38*E38*G38</f>
        <v>1600</v>
      </c>
      <c r="I38" s="113"/>
      <c r="J38" s="43">
        <v>8</v>
      </c>
      <c r="K38" s="43">
        <v>4</v>
      </c>
      <c r="L38" s="44">
        <v>200</v>
      </c>
      <c r="M38" s="54">
        <f>J38*L38</f>
        <v>1600</v>
      </c>
      <c r="N38" s="54">
        <f t="shared" si="7"/>
        <v>0</v>
      </c>
      <c r="O38" s="83"/>
    </row>
    <row r="39" spans="1:15" s="84" customFormat="1" ht="15" customHeight="1" x14ac:dyDescent="0.3">
      <c r="A39" s="250"/>
      <c r="B39" s="246"/>
      <c r="C39" s="111" t="s">
        <v>154</v>
      </c>
      <c r="D39" s="19">
        <v>1</v>
      </c>
      <c r="E39" s="19">
        <v>1</v>
      </c>
      <c r="F39" s="85" t="s">
        <v>115</v>
      </c>
      <c r="G39" s="27">
        <v>3000</v>
      </c>
      <c r="H39" s="96">
        <f t="shared" si="9"/>
        <v>3000</v>
      </c>
      <c r="I39" s="113"/>
      <c r="J39" s="43">
        <v>1</v>
      </c>
      <c r="K39" s="43">
        <v>1</v>
      </c>
      <c r="L39" s="44">
        <v>3000</v>
      </c>
      <c r="M39" s="54">
        <f t="shared" si="8"/>
        <v>3000</v>
      </c>
      <c r="N39" s="54">
        <f t="shared" si="7"/>
        <v>0</v>
      </c>
      <c r="O39" s="83"/>
    </row>
    <row r="40" spans="1:15" s="84" customFormat="1" ht="15" customHeight="1" x14ac:dyDescent="0.3">
      <c r="A40" s="250"/>
      <c r="B40" s="246"/>
      <c r="C40" s="111" t="s">
        <v>155</v>
      </c>
      <c r="D40" s="19">
        <v>1</v>
      </c>
      <c r="E40" s="19">
        <v>1</v>
      </c>
      <c r="F40" s="85" t="s">
        <v>115</v>
      </c>
      <c r="G40" s="27">
        <v>5000</v>
      </c>
      <c r="H40" s="96">
        <f t="shared" si="9"/>
        <v>5000</v>
      </c>
      <c r="I40" s="113"/>
      <c r="J40" s="42">
        <v>1</v>
      </c>
      <c r="K40" s="43">
        <v>1</v>
      </c>
      <c r="L40" s="44">
        <v>5000</v>
      </c>
      <c r="M40" s="54">
        <f t="shared" si="8"/>
        <v>5000</v>
      </c>
      <c r="N40" s="54">
        <f t="shared" si="7"/>
        <v>0</v>
      </c>
      <c r="O40" s="83"/>
    </row>
    <row r="41" spans="1:15" s="84" customFormat="1" ht="15" customHeight="1" x14ac:dyDescent="0.3">
      <c r="A41" s="250"/>
      <c r="B41" s="246"/>
      <c r="C41" s="111" t="s">
        <v>156</v>
      </c>
      <c r="D41" s="19">
        <v>2</v>
      </c>
      <c r="E41" s="19">
        <v>2</v>
      </c>
      <c r="F41" s="85" t="s">
        <v>113</v>
      </c>
      <c r="G41" s="27">
        <v>2000</v>
      </c>
      <c r="H41" s="96">
        <f>D41*E41*G41</f>
        <v>8000</v>
      </c>
      <c r="I41" s="113"/>
      <c r="J41" s="43">
        <v>4</v>
      </c>
      <c r="K41" s="43">
        <v>2</v>
      </c>
      <c r="L41" s="44">
        <v>2000</v>
      </c>
      <c r="M41" s="54">
        <f>J41*L41</f>
        <v>8000</v>
      </c>
      <c r="N41" s="54">
        <f t="shared" si="7"/>
        <v>0</v>
      </c>
      <c r="O41" s="83"/>
    </row>
    <row r="42" spans="1:15" s="84" customFormat="1" ht="15" customHeight="1" x14ac:dyDescent="0.3">
      <c r="A42" s="250"/>
      <c r="B42" s="246" t="s">
        <v>120</v>
      </c>
      <c r="C42" s="110" t="s">
        <v>121</v>
      </c>
      <c r="D42" s="19">
        <v>4</v>
      </c>
      <c r="E42" s="19">
        <v>1</v>
      </c>
      <c r="F42" s="85" t="s">
        <v>119</v>
      </c>
      <c r="G42" s="27">
        <v>550</v>
      </c>
      <c r="H42" s="96">
        <f t="shared" ref="H42:H50" si="10">D42*E42*G42</f>
        <v>2200</v>
      </c>
      <c r="I42" s="114"/>
      <c r="J42" s="43">
        <v>4</v>
      </c>
      <c r="K42" s="43">
        <v>1</v>
      </c>
      <c r="L42" s="44">
        <v>550</v>
      </c>
      <c r="M42" s="54">
        <f t="shared" ref="M42:M64" si="11">J42*L42</f>
        <v>2200</v>
      </c>
      <c r="N42" s="54">
        <f t="shared" si="7"/>
        <v>0</v>
      </c>
      <c r="O42" s="83"/>
    </row>
    <row r="43" spans="1:15" s="84" customFormat="1" ht="15" customHeight="1" x14ac:dyDescent="0.3">
      <c r="A43" s="250"/>
      <c r="B43" s="246"/>
      <c r="C43" s="110" t="s">
        <v>123</v>
      </c>
      <c r="D43" s="19">
        <v>1</v>
      </c>
      <c r="E43" s="19">
        <v>1</v>
      </c>
      <c r="F43" s="85" t="s">
        <v>114</v>
      </c>
      <c r="G43" s="27">
        <v>2300</v>
      </c>
      <c r="H43" s="96">
        <f>D43*E43*G43</f>
        <v>2300</v>
      </c>
      <c r="I43" s="114"/>
      <c r="J43" s="43">
        <v>1</v>
      </c>
      <c r="K43" s="43">
        <v>1</v>
      </c>
      <c r="L43" s="44">
        <v>2300</v>
      </c>
      <c r="M43" s="54">
        <f t="shared" si="11"/>
        <v>2300</v>
      </c>
      <c r="N43" s="54">
        <f t="shared" si="7"/>
        <v>0</v>
      </c>
      <c r="O43" s="83"/>
    </row>
    <row r="44" spans="1:15" s="84" customFormat="1" ht="15" customHeight="1" x14ac:dyDescent="0.3">
      <c r="A44" s="250"/>
      <c r="B44" s="246"/>
      <c r="C44" s="110" t="s">
        <v>122</v>
      </c>
      <c r="D44" s="19">
        <v>1</v>
      </c>
      <c r="E44" s="19">
        <v>1</v>
      </c>
      <c r="F44" s="85" t="s">
        <v>118</v>
      </c>
      <c r="G44" s="27">
        <v>1800</v>
      </c>
      <c r="H44" s="96">
        <f t="shared" si="10"/>
        <v>1800</v>
      </c>
      <c r="I44" s="114"/>
      <c r="J44" s="43">
        <v>1</v>
      </c>
      <c r="K44" s="43">
        <v>1</v>
      </c>
      <c r="L44" s="44">
        <v>1800</v>
      </c>
      <c r="M44" s="54">
        <f t="shared" si="11"/>
        <v>1800</v>
      </c>
      <c r="N44" s="54">
        <f t="shared" si="7"/>
        <v>0</v>
      </c>
      <c r="O44" s="83"/>
    </row>
    <row r="45" spans="1:15" s="84" customFormat="1" ht="15" customHeight="1" x14ac:dyDescent="0.3">
      <c r="A45" s="250"/>
      <c r="B45" s="246"/>
      <c r="C45" s="110" t="s">
        <v>124</v>
      </c>
      <c r="D45" s="15">
        <v>4</v>
      </c>
      <c r="E45" s="19">
        <v>1</v>
      </c>
      <c r="F45" s="85" t="s">
        <v>125</v>
      </c>
      <c r="G45" s="27">
        <v>200</v>
      </c>
      <c r="H45" s="96">
        <f t="shared" si="10"/>
        <v>800</v>
      </c>
      <c r="I45" s="114"/>
      <c r="J45" s="43">
        <v>4</v>
      </c>
      <c r="K45" s="43">
        <v>1</v>
      </c>
      <c r="L45" s="44">
        <v>200</v>
      </c>
      <c r="M45" s="54">
        <f t="shared" si="11"/>
        <v>800</v>
      </c>
      <c r="N45" s="54">
        <f t="shared" si="7"/>
        <v>0</v>
      </c>
      <c r="O45" s="83"/>
    </row>
    <row r="46" spans="1:15" s="84" customFormat="1" ht="15" customHeight="1" x14ac:dyDescent="0.3">
      <c r="A46" s="250"/>
      <c r="B46" s="246"/>
      <c r="C46" s="110" t="s">
        <v>130</v>
      </c>
      <c r="D46" s="15">
        <v>2</v>
      </c>
      <c r="E46" s="19">
        <v>1</v>
      </c>
      <c r="F46" s="85" t="s">
        <v>125</v>
      </c>
      <c r="G46" s="27">
        <v>200</v>
      </c>
      <c r="H46" s="96">
        <f>D46*E46*G46</f>
        <v>400</v>
      </c>
      <c r="I46" s="114"/>
      <c r="J46" s="43">
        <v>4</v>
      </c>
      <c r="K46" s="43">
        <v>1</v>
      </c>
      <c r="L46" s="44">
        <v>200</v>
      </c>
      <c r="M46" s="54">
        <f t="shared" si="11"/>
        <v>800</v>
      </c>
      <c r="N46" s="54">
        <f t="shared" si="7"/>
        <v>-400</v>
      </c>
      <c r="O46" s="83"/>
    </row>
    <row r="47" spans="1:15" s="84" customFormat="1" ht="15" customHeight="1" x14ac:dyDescent="0.3">
      <c r="A47" s="250"/>
      <c r="B47" s="251" t="s">
        <v>126</v>
      </c>
      <c r="C47" s="111" t="s">
        <v>187</v>
      </c>
      <c r="D47" s="15">
        <v>25</v>
      </c>
      <c r="E47" s="19">
        <v>1</v>
      </c>
      <c r="F47" s="26" t="s">
        <v>145</v>
      </c>
      <c r="G47" s="27">
        <v>400</v>
      </c>
      <c r="H47" s="96">
        <f>D47*E47*G47</f>
        <v>10000</v>
      </c>
      <c r="I47" s="114"/>
      <c r="J47" s="43">
        <v>24</v>
      </c>
      <c r="K47" s="43">
        <v>1</v>
      </c>
      <c r="L47" s="44">
        <v>400</v>
      </c>
      <c r="M47" s="54">
        <f t="shared" si="11"/>
        <v>9600</v>
      </c>
      <c r="N47" s="54">
        <f t="shared" si="7"/>
        <v>400</v>
      </c>
      <c r="O47" s="83"/>
    </row>
    <row r="48" spans="1:15" s="84" customFormat="1" ht="15" customHeight="1" x14ac:dyDescent="0.3">
      <c r="A48" s="250"/>
      <c r="B48" s="252"/>
      <c r="C48" s="111" t="s">
        <v>146</v>
      </c>
      <c r="D48" s="15">
        <v>1</v>
      </c>
      <c r="E48" s="19">
        <v>1</v>
      </c>
      <c r="F48" s="85" t="s">
        <v>114</v>
      </c>
      <c r="G48" s="27">
        <v>5000</v>
      </c>
      <c r="H48" s="96">
        <f t="shared" si="10"/>
        <v>5000</v>
      </c>
      <c r="I48" s="113"/>
      <c r="J48" s="43">
        <v>1</v>
      </c>
      <c r="K48" s="43">
        <v>1</v>
      </c>
      <c r="L48" s="44">
        <v>5000</v>
      </c>
      <c r="M48" s="54">
        <f t="shared" si="11"/>
        <v>5000</v>
      </c>
      <c r="N48" s="54">
        <f t="shared" si="7"/>
        <v>0</v>
      </c>
      <c r="O48" s="83"/>
    </row>
    <row r="49" spans="1:15" s="84" customFormat="1" ht="15" customHeight="1" x14ac:dyDescent="0.3">
      <c r="A49" s="250"/>
      <c r="B49" s="252"/>
      <c r="C49" s="110" t="s">
        <v>127</v>
      </c>
      <c r="D49" s="15">
        <v>1</v>
      </c>
      <c r="E49" s="19">
        <v>1</v>
      </c>
      <c r="F49" s="85" t="s">
        <v>114</v>
      </c>
      <c r="G49" s="27">
        <v>2200</v>
      </c>
      <c r="H49" s="96">
        <f t="shared" si="10"/>
        <v>2200</v>
      </c>
      <c r="I49" s="113"/>
      <c r="J49" s="43">
        <v>1</v>
      </c>
      <c r="K49" s="43">
        <v>1</v>
      </c>
      <c r="L49" s="44">
        <v>2200</v>
      </c>
      <c r="M49" s="54">
        <f t="shared" si="11"/>
        <v>2200</v>
      </c>
      <c r="N49" s="54">
        <f t="shared" si="7"/>
        <v>0</v>
      </c>
      <c r="O49" s="83"/>
    </row>
    <row r="50" spans="1:15" s="84" customFormat="1" ht="15" customHeight="1" x14ac:dyDescent="0.3">
      <c r="A50" s="250"/>
      <c r="B50" s="252"/>
      <c r="C50" s="110" t="s">
        <v>128</v>
      </c>
      <c r="D50" s="15">
        <v>3</v>
      </c>
      <c r="E50" s="19">
        <v>1</v>
      </c>
      <c r="F50" s="85" t="s">
        <v>114</v>
      </c>
      <c r="G50" s="27">
        <v>300</v>
      </c>
      <c r="H50" s="96">
        <f t="shared" si="10"/>
        <v>900</v>
      </c>
      <c r="I50" s="113"/>
      <c r="J50" s="43">
        <v>3</v>
      </c>
      <c r="K50" s="43">
        <v>1</v>
      </c>
      <c r="L50" s="44">
        <v>300</v>
      </c>
      <c r="M50" s="54">
        <f t="shared" si="11"/>
        <v>900</v>
      </c>
      <c r="N50" s="54">
        <f t="shared" si="7"/>
        <v>0</v>
      </c>
      <c r="O50" s="83"/>
    </row>
    <row r="51" spans="1:15" s="84" customFormat="1" ht="15" customHeight="1" x14ac:dyDescent="0.3">
      <c r="A51" s="250"/>
      <c r="B51" s="252"/>
      <c r="C51" s="110" t="s">
        <v>129</v>
      </c>
      <c r="D51" s="15">
        <v>2</v>
      </c>
      <c r="E51" s="19">
        <v>1</v>
      </c>
      <c r="F51" s="85" t="s">
        <v>119</v>
      </c>
      <c r="G51" s="27">
        <v>800</v>
      </c>
      <c r="H51" s="96">
        <f t="shared" ref="H51:H64" si="12">D51*E51*G51</f>
        <v>1600</v>
      </c>
      <c r="I51" s="113"/>
      <c r="J51" s="43">
        <v>2</v>
      </c>
      <c r="K51" s="43">
        <v>1</v>
      </c>
      <c r="L51" s="44">
        <v>800</v>
      </c>
      <c r="M51" s="54">
        <f t="shared" si="11"/>
        <v>1600</v>
      </c>
      <c r="N51" s="54">
        <f t="shared" si="7"/>
        <v>0</v>
      </c>
      <c r="O51" s="83"/>
    </row>
    <row r="52" spans="1:15" s="84" customFormat="1" ht="15" customHeight="1" x14ac:dyDescent="0.3">
      <c r="A52" s="250"/>
      <c r="B52" s="252"/>
      <c r="C52" s="111" t="s">
        <v>147</v>
      </c>
      <c r="D52" s="15">
        <v>2</v>
      </c>
      <c r="E52" s="19">
        <v>1</v>
      </c>
      <c r="F52" s="26" t="s">
        <v>148</v>
      </c>
      <c r="G52" s="27">
        <v>800</v>
      </c>
      <c r="H52" s="96">
        <f t="shared" si="12"/>
        <v>1600</v>
      </c>
      <c r="I52" s="113"/>
      <c r="J52" s="43">
        <v>2</v>
      </c>
      <c r="K52" s="43">
        <v>1</v>
      </c>
      <c r="L52" s="44">
        <v>800</v>
      </c>
      <c r="M52" s="54">
        <f t="shared" si="11"/>
        <v>1600</v>
      </c>
      <c r="N52" s="54">
        <f t="shared" si="7"/>
        <v>0</v>
      </c>
      <c r="O52" s="83"/>
    </row>
    <row r="53" spans="1:15" s="84" customFormat="1" ht="15" customHeight="1" x14ac:dyDescent="0.3">
      <c r="A53" s="250"/>
      <c r="B53" s="253"/>
      <c r="C53" s="98" t="s">
        <v>167</v>
      </c>
      <c r="D53" s="15">
        <v>1</v>
      </c>
      <c r="E53" s="19">
        <v>2</v>
      </c>
      <c r="F53" s="26" t="s">
        <v>168</v>
      </c>
      <c r="G53" s="28">
        <v>1500</v>
      </c>
      <c r="H53" s="96">
        <f t="shared" si="12"/>
        <v>3000</v>
      </c>
      <c r="I53" s="113"/>
      <c r="J53" s="43">
        <v>2</v>
      </c>
      <c r="K53" s="43">
        <v>2</v>
      </c>
      <c r="L53" s="44">
        <v>1500</v>
      </c>
      <c r="M53" s="54">
        <f t="shared" si="11"/>
        <v>3000</v>
      </c>
      <c r="N53" s="54">
        <f t="shared" si="7"/>
        <v>0</v>
      </c>
      <c r="O53" s="83"/>
    </row>
    <row r="54" spans="1:15" s="84" customFormat="1" ht="15" customHeight="1" x14ac:dyDescent="0.3">
      <c r="A54" s="250"/>
      <c r="B54" s="246" t="s">
        <v>117</v>
      </c>
      <c r="C54" s="110" t="s">
        <v>131</v>
      </c>
      <c r="D54" s="15">
        <v>1</v>
      </c>
      <c r="E54" s="19">
        <v>1</v>
      </c>
      <c r="F54" s="85" t="s">
        <v>132</v>
      </c>
      <c r="G54" s="27">
        <v>4500</v>
      </c>
      <c r="H54" s="96">
        <f t="shared" si="12"/>
        <v>4500</v>
      </c>
      <c r="I54" s="113"/>
      <c r="J54" s="43">
        <v>1</v>
      </c>
      <c r="K54" s="43">
        <v>1</v>
      </c>
      <c r="L54" s="44">
        <v>4500</v>
      </c>
      <c r="M54" s="54">
        <f t="shared" si="11"/>
        <v>4500</v>
      </c>
      <c r="N54" s="54">
        <f t="shared" si="7"/>
        <v>0</v>
      </c>
      <c r="O54" s="83"/>
    </row>
    <row r="55" spans="1:15" ht="15" customHeight="1" x14ac:dyDescent="0.3">
      <c r="A55" s="250"/>
      <c r="B55" s="246"/>
      <c r="C55" s="111" t="s">
        <v>151</v>
      </c>
      <c r="D55" s="15">
        <v>6</v>
      </c>
      <c r="E55" s="19">
        <v>1</v>
      </c>
      <c r="F55" s="26" t="s">
        <v>68</v>
      </c>
      <c r="G55" s="115">
        <v>260</v>
      </c>
      <c r="H55" s="96">
        <f t="shared" si="12"/>
        <v>1560</v>
      </c>
      <c r="I55" s="113"/>
      <c r="J55" s="43">
        <v>4</v>
      </c>
      <c r="K55" s="43">
        <v>1</v>
      </c>
      <c r="L55" s="44">
        <v>260</v>
      </c>
      <c r="M55" s="54">
        <f t="shared" si="11"/>
        <v>1040</v>
      </c>
      <c r="N55" s="54">
        <f t="shared" si="7"/>
        <v>520</v>
      </c>
      <c r="O55" s="55"/>
    </row>
    <row r="56" spans="1:15" ht="15" customHeight="1" x14ac:dyDescent="0.3">
      <c r="A56" s="250"/>
      <c r="B56" s="246"/>
      <c r="C56" s="111" t="s">
        <v>164</v>
      </c>
      <c r="D56" s="15">
        <v>40</v>
      </c>
      <c r="E56" s="19">
        <v>1</v>
      </c>
      <c r="F56" s="26" t="s">
        <v>165</v>
      </c>
      <c r="G56" s="115">
        <v>10</v>
      </c>
      <c r="H56" s="96">
        <f t="shared" si="12"/>
        <v>400</v>
      </c>
      <c r="I56" s="114"/>
      <c r="J56" s="43">
        <v>50</v>
      </c>
      <c r="K56" s="43">
        <v>1</v>
      </c>
      <c r="L56" s="44">
        <v>10</v>
      </c>
      <c r="M56" s="54">
        <f t="shared" si="11"/>
        <v>500</v>
      </c>
      <c r="N56" s="54">
        <f t="shared" si="7"/>
        <v>-100</v>
      </c>
      <c r="O56" s="55"/>
    </row>
    <row r="57" spans="1:15" ht="15" customHeight="1" x14ac:dyDescent="0.3">
      <c r="A57" s="250"/>
      <c r="B57" s="246"/>
      <c r="C57" s="110" t="s">
        <v>110</v>
      </c>
      <c r="D57" s="15">
        <v>40</v>
      </c>
      <c r="E57" s="19">
        <v>1</v>
      </c>
      <c r="F57" s="26" t="s">
        <v>69</v>
      </c>
      <c r="G57" s="115">
        <v>30</v>
      </c>
      <c r="H57" s="96">
        <f t="shared" si="12"/>
        <v>1200</v>
      </c>
      <c r="I57" s="114"/>
      <c r="J57" s="43">
        <v>46</v>
      </c>
      <c r="K57" s="43">
        <v>1</v>
      </c>
      <c r="L57" s="44">
        <v>35</v>
      </c>
      <c r="M57" s="54">
        <f t="shared" si="11"/>
        <v>1610</v>
      </c>
      <c r="N57" s="54">
        <f t="shared" si="7"/>
        <v>-410</v>
      </c>
      <c r="O57" s="55"/>
    </row>
    <row r="58" spans="1:15" ht="15" customHeight="1" x14ac:dyDescent="0.3">
      <c r="A58" s="250"/>
      <c r="B58" s="246"/>
      <c r="C58" s="118" t="s">
        <v>188</v>
      </c>
      <c r="D58" s="15"/>
      <c r="E58" s="19"/>
      <c r="F58" s="26"/>
      <c r="G58" s="115"/>
      <c r="H58" s="96"/>
      <c r="I58" s="114"/>
      <c r="J58" s="43">
        <v>40</v>
      </c>
      <c r="K58" s="43">
        <v>1</v>
      </c>
      <c r="L58" s="44">
        <v>2</v>
      </c>
      <c r="M58" s="54">
        <f t="shared" si="11"/>
        <v>80</v>
      </c>
      <c r="N58" s="54">
        <f t="shared" si="7"/>
        <v>-80</v>
      </c>
      <c r="O58" s="55"/>
    </row>
    <row r="59" spans="1:15" ht="15" customHeight="1" x14ac:dyDescent="0.3">
      <c r="A59" s="250"/>
      <c r="B59" s="246"/>
      <c r="C59" s="118" t="s">
        <v>189</v>
      </c>
      <c r="D59" s="15"/>
      <c r="E59" s="19"/>
      <c r="F59" s="26"/>
      <c r="G59" s="115"/>
      <c r="H59" s="96"/>
      <c r="I59" s="114"/>
      <c r="J59" s="43">
        <v>2</v>
      </c>
      <c r="K59" s="43">
        <v>1</v>
      </c>
      <c r="L59" s="44">
        <v>550</v>
      </c>
      <c r="M59" s="54">
        <f t="shared" si="11"/>
        <v>1100</v>
      </c>
      <c r="N59" s="54">
        <f t="shared" si="7"/>
        <v>-1100</v>
      </c>
      <c r="O59" s="55"/>
    </row>
    <row r="60" spans="1:15" ht="15" customHeight="1" x14ac:dyDescent="0.3">
      <c r="A60" s="250"/>
      <c r="B60" s="246"/>
      <c r="C60" s="118" t="s">
        <v>459</v>
      </c>
      <c r="D60" s="15"/>
      <c r="E60" s="19"/>
      <c r="F60" s="26"/>
      <c r="G60" s="115"/>
      <c r="H60" s="96"/>
      <c r="I60" s="114"/>
      <c r="J60" s="43">
        <v>1</v>
      </c>
      <c r="K60" s="43">
        <v>1</v>
      </c>
      <c r="L60" s="44">
        <v>508</v>
      </c>
      <c r="M60" s="54">
        <f t="shared" si="11"/>
        <v>508</v>
      </c>
      <c r="N60" s="54">
        <f t="shared" si="7"/>
        <v>-508</v>
      </c>
      <c r="O60" s="55"/>
    </row>
    <row r="61" spans="1:15" ht="15" customHeight="1" x14ac:dyDescent="0.3">
      <c r="A61" s="250"/>
      <c r="B61" s="246"/>
      <c r="C61" s="165" t="s">
        <v>449</v>
      </c>
      <c r="D61" s="19"/>
      <c r="E61" s="19"/>
      <c r="F61" s="26"/>
      <c r="G61" s="115"/>
      <c r="H61" s="23"/>
      <c r="I61" s="112"/>
      <c r="J61" s="214">
        <v>50</v>
      </c>
      <c r="K61" s="214">
        <v>1</v>
      </c>
      <c r="L61" s="215">
        <v>20</v>
      </c>
      <c r="M61" s="216">
        <f>J61*L61</f>
        <v>1000</v>
      </c>
      <c r="N61" s="216">
        <f t="shared" si="7"/>
        <v>-1000</v>
      </c>
      <c r="O61" s="83"/>
    </row>
    <row r="62" spans="1:15" ht="15" customHeight="1" x14ac:dyDescent="0.3">
      <c r="A62" s="250"/>
      <c r="B62" s="246"/>
      <c r="C62" s="111" t="s">
        <v>149</v>
      </c>
      <c r="D62" s="15">
        <v>1</v>
      </c>
      <c r="E62" s="19">
        <v>1</v>
      </c>
      <c r="F62" s="26" t="s">
        <v>65</v>
      </c>
      <c r="G62" s="27">
        <v>2500</v>
      </c>
      <c r="H62" s="96">
        <f t="shared" si="12"/>
        <v>2500</v>
      </c>
      <c r="I62" s="116"/>
      <c r="J62" s="43">
        <v>1</v>
      </c>
      <c r="K62" s="43">
        <v>1</v>
      </c>
      <c r="L62" s="44">
        <v>2500</v>
      </c>
      <c r="M62" s="54">
        <f t="shared" si="11"/>
        <v>2500</v>
      </c>
      <c r="N62" s="54">
        <f t="shared" si="7"/>
        <v>0</v>
      </c>
      <c r="O62" s="55"/>
    </row>
    <row r="63" spans="1:15" ht="15" customHeight="1" x14ac:dyDescent="0.3">
      <c r="A63" s="250"/>
      <c r="B63" s="246"/>
      <c r="C63" s="111" t="s">
        <v>70</v>
      </c>
      <c r="D63" s="19">
        <v>2</v>
      </c>
      <c r="E63" s="19">
        <v>2</v>
      </c>
      <c r="F63" s="26" t="s">
        <v>65</v>
      </c>
      <c r="G63" s="27">
        <v>3000</v>
      </c>
      <c r="H63" s="96">
        <f t="shared" si="12"/>
        <v>12000</v>
      </c>
      <c r="I63" s="116"/>
      <c r="J63" s="43">
        <v>4</v>
      </c>
      <c r="K63" s="43">
        <v>2</v>
      </c>
      <c r="L63" s="44">
        <v>3000</v>
      </c>
      <c r="M63" s="54">
        <f t="shared" si="11"/>
        <v>12000</v>
      </c>
      <c r="N63" s="54">
        <f t="shared" si="7"/>
        <v>0</v>
      </c>
      <c r="O63" s="55"/>
    </row>
    <row r="64" spans="1:15" ht="15" customHeight="1" x14ac:dyDescent="0.3">
      <c r="A64" s="250"/>
      <c r="B64" s="246"/>
      <c r="C64" s="111" t="s">
        <v>150</v>
      </c>
      <c r="D64" s="19">
        <v>1</v>
      </c>
      <c r="E64" s="19">
        <v>2</v>
      </c>
      <c r="F64" s="26" t="s">
        <v>65</v>
      </c>
      <c r="G64" s="27">
        <v>3500</v>
      </c>
      <c r="H64" s="96">
        <f t="shared" si="12"/>
        <v>7000</v>
      </c>
      <c r="I64" s="116"/>
      <c r="J64" s="43">
        <v>2</v>
      </c>
      <c r="K64" s="43">
        <v>2</v>
      </c>
      <c r="L64" s="44">
        <v>3500</v>
      </c>
      <c r="M64" s="54">
        <f t="shared" si="11"/>
        <v>7000</v>
      </c>
      <c r="N64" s="54">
        <f>H64-M64</f>
        <v>0</v>
      </c>
      <c r="O64" s="55"/>
    </row>
    <row r="65" spans="1:15" ht="15" customHeight="1" thickBot="1" x14ac:dyDescent="0.35">
      <c r="A65" s="101" t="s">
        <v>56</v>
      </c>
      <c r="B65" s="102"/>
      <c r="C65" s="97"/>
      <c r="D65" s="102"/>
      <c r="E65" s="102"/>
      <c r="F65" s="102"/>
      <c r="G65" s="102"/>
      <c r="H65" s="29">
        <f>SUM(H27:H64)</f>
        <v>181640</v>
      </c>
      <c r="I65" s="50"/>
      <c r="J65" s="46"/>
      <c r="K65" s="47"/>
      <c r="L65" s="48"/>
      <c r="M65" s="56">
        <f>SUM(M27:M64)</f>
        <v>143418</v>
      </c>
      <c r="N65" s="56">
        <f t="shared" ref="N65" si="13">H65-M65</f>
        <v>38222</v>
      </c>
      <c r="O65" s="57"/>
    </row>
    <row r="66" spans="1:15" x14ac:dyDescent="0.3">
      <c r="A66" s="10" t="s">
        <v>29</v>
      </c>
      <c r="B66" s="11" t="s">
        <v>30</v>
      </c>
      <c r="C66" s="11" t="s">
        <v>31</v>
      </c>
      <c r="D66" s="232" t="s">
        <v>71</v>
      </c>
      <c r="E66" s="233"/>
      <c r="F66" s="11" t="s">
        <v>34</v>
      </c>
      <c r="G66" s="11" t="s">
        <v>35</v>
      </c>
      <c r="H66" s="11" t="s">
        <v>36</v>
      </c>
      <c r="I66" s="36" t="s">
        <v>37</v>
      </c>
      <c r="J66" s="10" t="s">
        <v>38</v>
      </c>
      <c r="K66" s="49" t="s">
        <v>39</v>
      </c>
      <c r="L66" s="36" t="s">
        <v>35</v>
      </c>
      <c r="M66" s="36" t="s">
        <v>40</v>
      </c>
      <c r="N66" s="36" t="s">
        <v>41</v>
      </c>
      <c r="O66" s="53" t="s">
        <v>42</v>
      </c>
    </row>
    <row r="67" spans="1:15" x14ac:dyDescent="0.3">
      <c r="A67" s="13" t="s">
        <v>72</v>
      </c>
      <c r="B67" s="90" t="s">
        <v>73</v>
      </c>
      <c r="C67" s="89"/>
      <c r="D67" s="89"/>
      <c r="E67" s="89"/>
      <c r="F67" s="89"/>
      <c r="G67" s="89"/>
      <c r="H67" s="30"/>
      <c r="I67" s="40"/>
      <c r="J67" s="234"/>
      <c r="K67" s="235"/>
      <c r="L67" s="235"/>
      <c r="M67" s="235"/>
      <c r="N67" s="236"/>
      <c r="O67" s="57"/>
    </row>
    <row r="68" spans="1:15" x14ac:dyDescent="0.3">
      <c r="A68" s="20" t="s">
        <v>74</v>
      </c>
      <c r="B68" s="18"/>
      <c r="C68" s="14"/>
      <c r="D68" s="237"/>
      <c r="E68" s="237"/>
      <c r="F68" s="22" t="s">
        <v>75</v>
      </c>
      <c r="G68" s="31"/>
      <c r="H68" s="23">
        <f>D68*G68</f>
        <v>0</v>
      </c>
      <c r="I68" s="40"/>
      <c r="J68" s="46"/>
      <c r="K68" s="47"/>
      <c r="L68" s="48"/>
      <c r="M68" s="54">
        <f>J68*L68</f>
        <v>0</v>
      </c>
      <c r="N68" s="54">
        <f>H68-M68</f>
        <v>0</v>
      </c>
      <c r="O68" s="57"/>
    </row>
    <row r="69" spans="1:15" ht="14.5" thickBot="1" x14ac:dyDescent="0.35">
      <c r="A69" s="88" t="s">
        <v>76</v>
      </c>
      <c r="B69" s="89"/>
      <c r="C69" s="89"/>
      <c r="D69" s="89"/>
      <c r="E69" s="89"/>
      <c r="F69" s="89"/>
      <c r="G69" s="89"/>
      <c r="H69" s="30">
        <f>SUM(H68:H68)</f>
        <v>0</v>
      </c>
      <c r="I69" s="40"/>
      <c r="J69" s="46"/>
      <c r="K69" s="47"/>
      <c r="L69" s="48"/>
      <c r="M69" s="56">
        <f>SUM(M68:M68)</f>
        <v>0</v>
      </c>
      <c r="N69" s="56">
        <f t="shared" ref="N69" si="14">H69-M69</f>
        <v>0</v>
      </c>
      <c r="O69" s="57"/>
    </row>
    <row r="70" spans="1:15" x14ac:dyDescent="0.3">
      <c r="A70" s="10" t="s">
        <v>29</v>
      </c>
      <c r="B70" s="11" t="s">
        <v>30</v>
      </c>
      <c r="C70" s="11" t="s">
        <v>31</v>
      </c>
      <c r="D70" s="232" t="s">
        <v>71</v>
      </c>
      <c r="E70" s="233"/>
      <c r="F70" s="11" t="s">
        <v>34</v>
      </c>
      <c r="G70" s="11" t="s">
        <v>35</v>
      </c>
      <c r="H70" s="11" t="s">
        <v>36</v>
      </c>
      <c r="I70" s="36" t="s">
        <v>37</v>
      </c>
      <c r="J70" s="10" t="s">
        <v>38</v>
      </c>
      <c r="K70" s="49" t="s">
        <v>39</v>
      </c>
      <c r="L70" s="36" t="s">
        <v>35</v>
      </c>
      <c r="M70" s="36" t="s">
        <v>40</v>
      </c>
      <c r="N70" s="36" t="s">
        <v>41</v>
      </c>
      <c r="O70" s="53" t="s">
        <v>42</v>
      </c>
    </row>
    <row r="71" spans="1:15" x14ac:dyDescent="0.3">
      <c r="A71" s="13" t="s">
        <v>77</v>
      </c>
      <c r="B71" s="105" t="s">
        <v>78</v>
      </c>
      <c r="C71" s="106"/>
      <c r="D71" s="106"/>
      <c r="E71" s="106"/>
      <c r="F71" s="106"/>
      <c r="G71" s="106"/>
      <c r="H71" s="109"/>
      <c r="I71" s="40"/>
      <c r="J71" s="229"/>
      <c r="K71" s="230"/>
      <c r="L71" s="230"/>
      <c r="M71" s="230"/>
      <c r="N71" s="231"/>
      <c r="O71" s="55"/>
    </row>
    <row r="72" spans="1:15" x14ac:dyDescent="0.3">
      <c r="A72" s="20" t="s">
        <v>79</v>
      </c>
      <c r="B72" s="86" t="s">
        <v>80</v>
      </c>
      <c r="C72" s="58" t="s">
        <v>134</v>
      </c>
      <c r="D72" s="228">
        <v>60</v>
      </c>
      <c r="E72" s="227"/>
      <c r="F72" s="22" t="s">
        <v>75</v>
      </c>
      <c r="G72" s="95">
        <v>208</v>
      </c>
      <c r="H72" s="96">
        <f>D72*G72</f>
        <v>12480</v>
      </c>
      <c r="I72" s="94" t="s">
        <v>163</v>
      </c>
      <c r="J72" s="42">
        <v>1</v>
      </c>
      <c r="K72" s="43">
        <v>1</v>
      </c>
      <c r="L72" s="44">
        <v>208</v>
      </c>
      <c r="M72" s="54">
        <f t="shared" ref="M72:M76" si="15">J72*L72</f>
        <v>208</v>
      </c>
      <c r="N72" s="54">
        <f>H72-M72</f>
        <v>12272</v>
      </c>
      <c r="O72" s="55"/>
    </row>
    <row r="73" spans="1:15" x14ac:dyDescent="0.3">
      <c r="A73" s="20"/>
      <c r="B73" s="86"/>
      <c r="C73" s="58"/>
      <c r="D73" s="120"/>
      <c r="E73" s="119"/>
      <c r="F73" s="22"/>
      <c r="G73" s="95"/>
      <c r="H73" s="96"/>
      <c r="I73" s="94"/>
      <c r="J73" s="42">
        <v>1</v>
      </c>
      <c r="K73" s="43">
        <v>1</v>
      </c>
      <c r="L73" s="44">
        <v>194</v>
      </c>
      <c r="M73" s="54">
        <f t="shared" si="15"/>
        <v>194</v>
      </c>
      <c r="N73" s="54">
        <f>H73-M73</f>
        <v>-194</v>
      </c>
      <c r="O73" s="58" t="s">
        <v>190</v>
      </c>
    </row>
    <row r="74" spans="1:15" x14ac:dyDescent="0.3">
      <c r="A74" s="20" t="s">
        <v>81</v>
      </c>
      <c r="B74" s="86" t="s">
        <v>82</v>
      </c>
      <c r="C74" s="58" t="s">
        <v>135</v>
      </c>
      <c r="D74" s="228">
        <v>60</v>
      </c>
      <c r="E74" s="227"/>
      <c r="F74" s="22" t="s">
        <v>75</v>
      </c>
      <c r="G74" s="95">
        <v>168</v>
      </c>
      <c r="H74" s="96">
        <f>D74*G74</f>
        <v>10080</v>
      </c>
      <c r="I74" s="94" t="s">
        <v>137</v>
      </c>
      <c r="J74" s="42">
        <v>46</v>
      </c>
      <c r="K74" s="43">
        <v>1</v>
      </c>
      <c r="L74" s="44">
        <v>168</v>
      </c>
      <c r="M74" s="54">
        <f t="shared" si="15"/>
        <v>7728</v>
      </c>
      <c r="N74" s="54">
        <f t="shared" ref="N74:N77" si="16">H74-M74</f>
        <v>2352</v>
      </c>
      <c r="O74" s="55"/>
    </row>
    <row r="75" spans="1:15" x14ac:dyDescent="0.3">
      <c r="A75" s="20" t="s">
        <v>83</v>
      </c>
      <c r="B75" s="86" t="s">
        <v>80</v>
      </c>
      <c r="C75" s="58" t="s">
        <v>136</v>
      </c>
      <c r="D75" s="228">
        <v>60</v>
      </c>
      <c r="E75" s="227"/>
      <c r="F75" s="22" t="s">
        <v>75</v>
      </c>
      <c r="G75" s="95">
        <v>208</v>
      </c>
      <c r="H75" s="96">
        <f>D75*G75</f>
        <v>12480</v>
      </c>
      <c r="I75" s="94" t="s">
        <v>163</v>
      </c>
      <c r="J75" s="42">
        <v>26</v>
      </c>
      <c r="K75" s="43">
        <v>1</v>
      </c>
      <c r="L75" s="44">
        <v>208</v>
      </c>
      <c r="M75" s="54">
        <f t="shared" si="15"/>
        <v>5408</v>
      </c>
      <c r="N75" s="54">
        <f t="shared" si="16"/>
        <v>7072</v>
      </c>
      <c r="O75" s="55"/>
    </row>
    <row r="76" spans="1:15" x14ac:dyDescent="0.3">
      <c r="A76" s="124"/>
      <c r="B76" s="125"/>
      <c r="C76" s="126"/>
      <c r="D76" s="17"/>
      <c r="E76" s="17"/>
      <c r="F76" s="127"/>
      <c r="G76" s="95"/>
      <c r="H76" s="96"/>
      <c r="I76" s="94"/>
      <c r="J76" s="43">
        <v>3</v>
      </c>
      <c r="K76" s="43">
        <v>1</v>
      </c>
      <c r="L76" s="44">
        <v>138</v>
      </c>
      <c r="M76" s="54">
        <f t="shared" si="15"/>
        <v>414</v>
      </c>
      <c r="N76" s="54">
        <f t="shared" si="16"/>
        <v>-414</v>
      </c>
      <c r="O76" s="126" t="s">
        <v>191</v>
      </c>
    </row>
    <row r="77" spans="1:15" x14ac:dyDescent="0.3">
      <c r="A77" s="124"/>
      <c r="B77" s="125"/>
      <c r="C77" s="126"/>
      <c r="D77" s="17"/>
      <c r="E77" s="17"/>
      <c r="F77" s="127"/>
      <c r="G77" s="95"/>
      <c r="H77" s="96"/>
      <c r="I77" s="94"/>
      <c r="J77" s="43">
        <v>16</v>
      </c>
      <c r="K77" s="43">
        <v>1</v>
      </c>
      <c r="L77" s="69">
        <v>82.581249999999997</v>
      </c>
      <c r="M77" s="54">
        <f>J77*L77</f>
        <v>1321.3</v>
      </c>
      <c r="N77" s="54">
        <f t="shared" si="16"/>
        <v>-1321.3</v>
      </c>
      <c r="O77" s="126" t="s">
        <v>192</v>
      </c>
    </row>
    <row r="78" spans="1:15" ht="14.5" thickBot="1" x14ac:dyDescent="0.35">
      <c r="A78" s="101" t="s">
        <v>56</v>
      </c>
      <c r="B78" s="102"/>
      <c r="C78" s="102"/>
      <c r="D78" s="102"/>
      <c r="E78" s="102"/>
      <c r="F78" s="102"/>
      <c r="G78" s="104"/>
      <c r="H78" s="25">
        <f>SUM(H72:H75)</f>
        <v>35040</v>
      </c>
      <c r="I78" s="40"/>
      <c r="J78" s="42"/>
      <c r="K78" s="43"/>
      <c r="L78" s="44"/>
      <c r="M78" s="56">
        <f>SUM(M72:M77)</f>
        <v>15273.3</v>
      </c>
      <c r="N78" s="56">
        <f t="shared" ref="N78" si="17">H78-M78</f>
        <v>19766.7</v>
      </c>
      <c r="O78" s="55"/>
    </row>
    <row r="79" spans="1:15" x14ac:dyDescent="0.3">
      <c r="A79" s="10" t="s">
        <v>29</v>
      </c>
      <c r="B79" s="11" t="s">
        <v>30</v>
      </c>
      <c r="C79" s="11" t="s">
        <v>31</v>
      </c>
      <c r="D79" s="232" t="s">
        <v>32</v>
      </c>
      <c r="E79" s="233"/>
      <c r="F79" s="11" t="s">
        <v>34</v>
      </c>
      <c r="G79" s="11" t="s">
        <v>35</v>
      </c>
      <c r="H79" s="11" t="s">
        <v>36</v>
      </c>
      <c r="I79" s="36" t="s">
        <v>37</v>
      </c>
      <c r="J79" s="10" t="s">
        <v>38</v>
      </c>
      <c r="K79" s="49" t="s">
        <v>39</v>
      </c>
      <c r="L79" s="36" t="s">
        <v>35</v>
      </c>
      <c r="M79" s="36" t="s">
        <v>40</v>
      </c>
      <c r="N79" s="36" t="s">
        <v>41</v>
      </c>
      <c r="O79" s="53" t="s">
        <v>42</v>
      </c>
    </row>
    <row r="80" spans="1:15" x14ac:dyDescent="0.3">
      <c r="A80" s="13" t="s">
        <v>84</v>
      </c>
      <c r="B80" s="105" t="s">
        <v>85</v>
      </c>
      <c r="C80" s="106"/>
      <c r="D80" s="106"/>
      <c r="E80" s="106"/>
      <c r="F80" s="106"/>
      <c r="G80" s="106"/>
      <c r="H80" s="106"/>
      <c r="I80" s="106"/>
      <c r="J80" s="42"/>
      <c r="K80" s="43"/>
      <c r="L80" s="44"/>
      <c r="M80" s="44"/>
      <c r="N80" s="44"/>
      <c r="O80" s="55"/>
    </row>
    <row r="81" spans="1:15" x14ac:dyDescent="0.3">
      <c r="A81" s="20" t="s">
        <v>86</v>
      </c>
      <c r="B81" s="14" t="s">
        <v>87</v>
      </c>
      <c r="C81" s="14"/>
      <c r="D81" s="226">
        <v>0.08</v>
      </c>
      <c r="E81" s="227"/>
      <c r="F81" s="22" t="s">
        <v>88</v>
      </c>
      <c r="G81" s="63">
        <f>H24+H65+H69+H78</f>
        <v>355680</v>
      </c>
      <c r="H81" s="23">
        <f>D81*G81</f>
        <v>28454.400000000001</v>
      </c>
      <c r="I81" s="40"/>
      <c r="J81" s="67">
        <f>M24+M65+M69+M78</f>
        <v>214720.229192</v>
      </c>
      <c r="K81" s="68">
        <v>1</v>
      </c>
      <c r="L81" s="69">
        <v>0.08</v>
      </c>
      <c r="M81" s="69">
        <f>J81*L81</f>
        <v>17177.618335359999</v>
      </c>
      <c r="N81" s="69">
        <f>H81-M81</f>
        <v>11276.781664640002</v>
      </c>
      <c r="O81" s="55"/>
    </row>
    <row r="82" spans="1:15" x14ac:dyDescent="0.3">
      <c r="A82" s="20" t="s">
        <v>89</v>
      </c>
      <c r="B82" s="14"/>
      <c r="C82" s="14"/>
      <c r="D82" s="228"/>
      <c r="E82" s="227"/>
      <c r="F82" s="22" t="s">
        <v>75</v>
      </c>
      <c r="G82" s="64"/>
      <c r="H82" s="23">
        <f t="shared" ref="H82:H83" si="18">D82*G82</f>
        <v>0</v>
      </c>
      <c r="I82" s="40"/>
      <c r="J82" s="67"/>
      <c r="K82" s="68"/>
      <c r="L82" s="69"/>
      <c r="M82" s="69">
        <f>J82*L82</f>
        <v>0</v>
      </c>
      <c r="N82" s="69">
        <f>H82-M82</f>
        <v>0</v>
      </c>
      <c r="O82" s="55"/>
    </row>
    <row r="83" spans="1:15" x14ac:dyDescent="0.3">
      <c r="A83" s="20" t="s">
        <v>90</v>
      </c>
      <c r="B83" s="14"/>
      <c r="C83" s="14"/>
      <c r="D83" s="228"/>
      <c r="E83" s="227"/>
      <c r="F83" s="22" t="s">
        <v>88</v>
      </c>
      <c r="G83" s="63">
        <f>H82</f>
        <v>0</v>
      </c>
      <c r="H83" s="23">
        <f t="shared" si="18"/>
        <v>0</v>
      </c>
      <c r="I83" s="40"/>
      <c r="J83" s="67">
        <f>M82</f>
        <v>0</v>
      </c>
      <c r="K83" s="68"/>
      <c r="L83" s="69"/>
      <c r="M83" s="69">
        <f>J83*L83</f>
        <v>0</v>
      </c>
      <c r="N83" s="69">
        <f>H83-M83</f>
        <v>0</v>
      </c>
      <c r="O83" s="55"/>
    </row>
    <row r="84" spans="1:15" ht="14.5" thickBot="1" x14ac:dyDescent="0.35">
      <c r="A84" s="101" t="s">
        <v>56</v>
      </c>
      <c r="B84" s="102"/>
      <c r="C84" s="102"/>
      <c r="D84" s="103"/>
      <c r="E84" s="103"/>
      <c r="F84" s="102"/>
      <c r="G84" s="104"/>
      <c r="H84" s="25">
        <f>SUM(H81:H83)</f>
        <v>28454.400000000001</v>
      </c>
      <c r="I84" s="16"/>
      <c r="J84" s="67"/>
      <c r="K84" s="68"/>
      <c r="L84" s="69"/>
      <c r="M84" s="73">
        <f>SUM(M81:M83)</f>
        <v>17177.618335359999</v>
      </c>
      <c r="N84" s="73">
        <f>H84-M84</f>
        <v>11276.781664640002</v>
      </c>
      <c r="O84" s="55"/>
    </row>
    <row r="85" spans="1:15" x14ac:dyDescent="0.3">
      <c r="A85" s="10" t="s">
        <v>29</v>
      </c>
      <c r="B85" s="11" t="s">
        <v>30</v>
      </c>
      <c r="C85" s="11" t="s">
        <v>31</v>
      </c>
      <c r="D85" s="12" t="s">
        <v>71</v>
      </c>
      <c r="E85" s="12" t="s">
        <v>57</v>
      </c>
      <c r="F85" s="11" t="s">
        <v>34</v>
      </c>
      <c r="G85" s="11" t="s">
        <v>35</v>
      </c>
      <c r="H85" s="11" t="s">
        <v>36</v>
      </c>
      <c r="I85" s="36" t="s">
        <v>37</v>
      </c>
      <c r="J85" s="10" t="s">
        <v>38</v>
      </c>
      <c r="K85" s="49" t="s">
        <v>39</v>
      </c>
      <c r="L85" s="36" t="s">
        <v>35</v>
      </c>
      <c r="M85" s="36" t="s">
        <v>40</v>
      </c>
      <c r="N85" s="36" t="s">
        <v>41</v>
      </c>
      <c r="O85" s="53" t="s">
        <v>42</v>
      </c>
    </row>
    <row r="86" spans="1:15" x14ac:dyDescent="0.3">
      <c r="A86" s="13" t="s">
        <v>91</v>
      </c>
      <c r="B86" s="105" t="s">
        <v>92</v>
      </c>
      <c r="C86" s="106"/>
      <c r="D86" s="106"/>
      <c r="E86" s="106"/>
      <c r="F86" s="106"/>
      <c r="G86" s="106"/>
      <c r="H86" s="106"/>
      <c r="I86" s="106"/>
      <c r="J86" s="229"/>
      <c r="K86" s="230"/>
      <c r="L86" s="230"/>
      <c r="M86" s="230"/>
      <c r="N86" s="231"/>
      <c r="O86" s="55"/>
    </row>
    <row r="87" spans="1:15" x14ac:dyDescent="0.3">
      <c r="A87" s="20" t="s">
        <v>93</v>
      </c>
      <c r="B87" s="14" t="s">
        <v>94</v>
      </c>
      <c r="C87" s="14"/>
      <c r="D87" s="15">
        <v>2</v>
      </c>
      <c r="E87" s="15">
        <v>3</v>
      </c>
      <c r="F87" s="22" t="s">
        <v>65</v>
      </c>
      <c r="G87" s="63">
        <v>500</v>
      </c>
      <c r="H87" s="23">
        <f>D87*E87*G87</f>
        <v>3000</v>
      </c>
      <c r="I87" s="99"/>
      <c r="J87" s="43">
        <v>6</v>
      </c>
      <c r="K87" s="43">
        <v>2</v>
      </c>
      <c r="L87" s="44">
        <v>500</v>
      </c>
      <c r="M87" s="54">
        <f>J87*L87</f>
        <v>3000</v>
      </c>
      <c r="N87" s="54">
        <f>H87-M87</f>
        <v>0</v>
      </c>
      <c r="O87" s="55"/>
    </row>
    <row r="88" spans="1:15" x14ac:dyDescent="0.3">
      <c r="A88" s="20" t="s">
        <v>95</v>
      </c>
      <c r="B88" s="14" t="s">
        <v>96</v>
      </c>
      <c r="C88" s="14"/>
      <c r="D88" s="15">
        <v>2</v>
      </c>
      <c r="E88" s="15">
        <v>1</v>
      </c>
      <c r="F88" s="22" t="s">
        <v>65</v>
      </c>
      <c r="G88" s="63">
        <v>500</v>
      </c>
      <c r="H88" s="23">
        <f>D88*E88*G88</f>
        <v>1000</v>
      </c>
      <c r="I88" s="14"/>
      <c r="J88" s="43"/>
      <c r="K88" s="43"/>
      <c r="L88" s="44"/>
      <c r="M88" s="54">
        <f t="shared" ref="M88" si="19">J88*L88</f>
        <v>0</v>
      </c>
      <c r="N88" s="54">
        <f t="shared" ref="N88:N89" si="20">H88-M88</f>
        <v>1000</v>
      </c>
      <c r="O88" s="55"/>
    </row>
    <row r="89" spans="1:15" ht="14" customHeight="1" x14ac:dyDescent="0.3">
      <c r="A89" s="20" t="s">
        <v>97</v>
      </c>
      <c r="B89" s="14" t="s">
        <v>98</v>
      </c>
      <c r="C89" s="14"/>
      <c r="D89" s="15">
        <v>1</v>
      </c>
      <c r="E89" s="15">
        <v>2</v>
      </c>
      <c r="F89" s="22" t="s">
        <v>65</v>
      </c>
      <c r="G89" s="63">
        <v>500</v>
      </c>
      <c r="H89" s="23">
        <f>D89*E89*G89</f>
        <v>1000</v>
      </c>
      <c r="I89" s="14"/>
      <c r="J89" s="43">
        <v>2</v>
      </c>
      <c r="K89" s="43">
        <v>1</v>
      </c>
      <c r="L89" s="44">
        <v>500</v>
      </c>
      <c r="M89" s="54">
        <f>J89*L89</f>
        <v>1000</v>
      </c>
      <c r="N89" s="54">
        <f t="shared" si="20"/>
        <v>0</v>
      </c>
      <c r="O89" s="55"/>
    </row>
    <row r="90" spans="1:15" ht="14" customHeight="1" x14ac:dyDescent="0.3">
      <c r="A90" s="20" t="s">
        <v>99</v>
      </c>
      <c r="B90" s="14" t="s">
        <v>159</v>
      </c>
      <c r="C90" s="14"/>
      <c r="D90" s="15">
        <v>3</v>
      </c>
      <c r="E90" s="15">
        <v>2</v>
      </c>
      <c r="F90" s="26" t="s">
        <v>61</v>
      </c>
      <c r="G90" s="63">
        <v>800</v>
      </c>
      <c r="H90" s="23">
        <f>D90*E90*G90</f>
        <v>4800</v>
      </c>
      <c r="I90" s="14" t="s">
        <v>161</v>
      </c>
      <c r="J90" s="43">
        <v>8</v>
      </c>
      <c r="K90" s="43">
        <v>3</v>
      </c>
      <c r="L90" s="44">
        <v>450</v>
      </c>
      <c r="M90" s="54">
        <f>J90*L90</f>
        <v>3600</v>
      </c>
      <c r="N90" s="54">
        <f>H90-M90</f>
        <v>1200</v>
      </c>
      <c r="O90" s="55"/>
    </row>
    <row r="91" spans="1:15" ht="14" customHeight="1" x14ac:dyDescent="0.3">
      <c r="A91" s="20" t="s">
        <v>107</v>
      </c>
      <c r="B91" s="14" t="s">
        <v>160</v>
      </c>
      <c r="C91" s="14" t="s">
        <v>162</v>
      </c>
      <c r="D91" s="15">
        <v>5</v>
      </c>
      <c r="E91" s="15">
        <v>2</v>
      </c>
      <c r="F91" s="82" t="s">
        <v>108</v>
      </c>
      <c r="G91" s="63">
        <v>700</v>
      </c>
      <c r="H91" s="23">
        <f>D91*E91*G91</f>
        <v>7000</v>
      </c>
      <c r="I91" s="14"/>
      <c r="J91" s="43">
        <v>10</v>
      </c>
      <c r="K91" s="43">
        <v>5</v>
      </c>
      <c r="L91" s="44">
        <v>736.2</v>
      </c>
      <c r="M91" s="54">
        <f>J91*L91</f>
        <v>7362</v>
      </c>
      <c r="N91" s="54">
        <f>H91-M91</f>
        <v>-362</v>
      </c>
      <c r="O91" s="55"/>
    </row>
    <row r="92" spans="1:15" ht="16.5" customHeight="1" x14ac:dyDescent="0.3">
      <c r="A92" s="101" t="s">
        <v>56</v>
      </c>
      <c r="B92" s="102"/>
      <c r="C92" s="102"/>
      <c r="D92" s="102"/>
      <c r="E92" s="102"/>
      <c r="F92" s="102"/>
      <c r="G92" s="104"/>
      <c r="H92" s="25">
        <f>SUM(H87:H91)</f>
        <v>16800</v>
      </c>
      <c r="I92" s="14"/>
      <c r="J92" s="43"/>
      <c r="K92" s="43"/>
      <c r="L92" s="44"/>
      <c r="M92" s="56">
        <f>SUM(M87:M91)</f>
        <v>14962</v>
      </c>
      <c r="N92" s="56">
        <f t="shared" ref="N92:N93" si="21">H92-M92</f>
        <v>1838</v>
      </c>
      <c r="O92" s="55"/>
    </row>
    <row r="93" spans="1:15" s="1" customFormat="1" ht="19.5" customHeight="1" x14ac:dyDescent="0.3">
      <c r="A93" s="59" t="s">
        <v>100</v>
      </c>
      <c r="B93" s="60"/>
      <c r="C93" s="60"/>
      <c r="D93" s="60"/>
      <c r="E93" s="60"/>
      <c r="F93" s="60"/>
      <c r="G93" s="65"/>
      <c r="H93" s="66">
        <f>SUM(H24+H65+H69+H78+H84+H92)*1.06</f>
        <v>424990.46400000004</v>
      </c>
      <c r="I93" s="70"/>
      <c r="J93" s="71"/>
      <c r="K93" s="65"/>
      <c r="L93" s="72"/>
      <c r="M93" s="74">
        <f>SUM(M24+M65+M69+M78+M84+M92)*1.06</f>
        <v>261671.4383790016</v>
      </c>
      <c r="N93" s="74">
        <f t="shared" si="21"/>
        <v>163319.02562099844</v>
      </c>
      <c r="O93" s="75"/>
    </row>
    <row r="94" spans="1:15" ht="33.75" customHeight="1" x14ac:dyDescent="0.3">
      <c r="A94" s="107" t="s">
        <v>101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</row>
    <row r="95" spans="1:15" ht="104" x14ac:dyDescent="0.3">
      <c r="A95" s="91"/>
      <c r="B95" s="100" t="s">
        <v>102</v>
      </c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</row>
    <row r="96" spans="1:15" ht="32.25" customHeight="1" x14ac:dyDescent="0.3">
      <c r="A96" s="61"/>
      <c r="B96" s="62" t="s">
        <v>103</v>
      </c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76"/>
    </row>
    <row r="97" spans="1:15" ht="32.25" customHeight="1" x14ac:dyDescent="0.3">
      <c r="A97" s="61"/>
      <c r="B97" s="62" t="s">
        <v>104</v>
      </c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76"/>
    </row>
  </sheetData>
  <mergeCells count="34">
    <mergeCell ref="B9:H9"/>
    <mergeCell ref="J9:O9"/>
    <mergeCell ref="A1:I1"/>
    <mergeCell ref="D4:F4"/>
    <mergeCell ref="A7:F7"/>
    <mergeCell ref="G7:I7"/>
    <mergeCell ref="J7:O7"/>
    <mergeCell ref="B54:B64"/>
    <mergeCell ref="A37:A64"/>
    <mergeCell ref="B47:B53"/>
    <mergeCell ref="A10:A21"/>
    <mergeCell ref="B10:B21"/>
    <mergeCell ref="A22:A23"/>
    <mergeCell ref="B22:B23"/>
    <mergeCell ref="A24:G24"/>
    <mergeCell ref="J26:O26"/>
    <mergeCell ref="A27:A33"/>
    <mergeCell ref="B27:B33"/>
    <mergeCell ref="B37:B41"/>
    <mergeCell ref="B42:B46"/>
    <mergeCell ref="B26:H26"/>
    <mergeCell ref="D81:E81"/>
    <mergeCell ref="D82:E82"/>
    <mergeCell ref="D83:E83"/>
    <mergeCell ref="J86:N86"/>
    <mergeCell ref="D66:E66"/>
    <mergeCell ref="J67:N67"/>
    <mergeCell ref="D68:E68"/>
    <mergeCell ref="D70:E70"/>
    <mergeCell ref="J71:N71"/>
    <mergeCell ref="D72:E72"/>
    <mergeCell ref="D74:E74"/>
    <mergeCell ref="D75:E75"/>
    <mergeCell ref="D79:E79"/>
  </mergeCells>
  <phoneticPr fontId="28" type="noConversion"/>
  <dataValidations count="1">
    <dataValidation type="list" allowBlank="1" showInputMessage="1" showErrorMessage="1" sqref="I18:I21 I10:I16" xr:uid="{91CE881B-2DCE-4FCC-882C-DDDE0BC06DE7}">
      <formula1>$L$1:$L$5</formula1>
    </dataValidation>
  </dataValidations>
  <pageMargins left="0.69930555555555596" right="0.69930555555555596" top="0.75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9C1AA-DBCF-4FAB-8628-BE5B6C55DCE2}">
  <dimension ref="A1:K38"/>
  <sheetViews>
    <sheetView zoomScale="90" zoomScaleNormal="90" workbookViewId="0">
      <selection activeCell="B20" sqref="B20"/>
    </sheetView>
  </sheetViews>
  <sheetFormatPr defaultRowHeight="14" x14ac:dyDescent="0.3"/>
  <cols>
    <col min="1" max="1" width="13.6640625" customWidth="1"/>
    <col min="2" max="2" width="12.33203125" bestFit="1" customWidth="1"/>
    <col min="3" max="3" width="10.75" bestFit="1" customWidth="1"/>
    <col min="4" max="4" width="14.08203125" customWidth="1"/>
    <col min="5" max="5" width="13.6640625" customWidth="1"/>
    <col min="7" max="7" width="14.25" bestFit="1" customWidth="1"/>
    <col min="10" max="10" width="8.6640625" customWidth="1"/>
    <col min="11" max="11" width="12.4140625" customWidth="1"/>
  </cols>
  <sheetData>
    <row r="1" spans="1:11" s="133" customFormat="1" ht="20" customHeight="1" x14ac:dyDescent="0.3">
      <c r="A1" s="128" t="s">
        <v>193</v>
      </c>
      <c r="B1" s="129" t="s">
        <v>194</v>
      </c>
      <c r="C1" s="130" t="s">
        <v>195</v>
      </c>
      <c r="D1" s="130" t="s">
        <v>196</v>
      </c>
      <c r="E1" s="130" t="s">
        <v>197</v>
      </c>
      <c r="F1" s="130" t="s">
        <v>198</v>
      </c>
      <c r="G1" s="130" t="s">
        <v>199</v>
      </c>
      <c r="H1" s="130" t="s">
        <v>200</v>
      </c>
      <c r="I1" s="131" t="s">
        <v>201</v>
      </c>
      <c r="J1" s="132" t="s">
        <v>202</v>
      </c>
      <c r="K1" s="131" t="s">
        <v>203</v>
      </c>
    </row>
    <row r="2" spans="1:11" s="133" customFormat="1" ht="20" customHeight="1" x14ac:dyDescent="0.3">
      <c r="A2" s="220" t="s">
        <v>451</v>
      </c>
      <c r="B2" s="220">
        <v>13501713870</v>
      </c>
      <c r="C2" s="221">
        <v>44489</v>
      </c>
      <c r="D2" s="220" t="s">
        <v>208</v>
      </c>
      <c r="E2" s="220" t="s">
        <v>209</v>
      </c>
      <c r="F2" s="220" t="s">
        <v>210</v>
      </c>
      <c r="G2" s="222">
        <v>0.55902777777777801</v>
      </c>
      <c r="H2" s="222">
        <v>0.63541666666666696</v>
      </c>
      <c r="I2" s="223" t="s">
        <v>211</v>
      </c>
      <c r="J2" s="224">
        <v>260</v>
      </c>
      <c r="K2" s="166"/>
    </row>
    <row r="3" spans="1:11" s="133" customFormat="1" ht="20" customHeight="1" x14ac:dyDescent="0.3">
      <c r="A3" s="185" t="s">
        <v>212</v>
      </c>
      <c r="B3" s="185">
        <v>13504705565</v>
      </c>
      <c r="C3" s="186">
        <v>44489</v>
      </c>
      <c r="D3" s="185" t="s">
        <v>213</v>
      </c>
      <c r="E3" s="185" t="s">
        <v>209</v>
      </c>
      <c r="F3" s="185" t="s">
        <v>214</v>
      </c>
      <c r="G3" s="188">
        <v>0.51388888888888895</v>
      </c>
      <c r="H3" s="188">
        <v>0.65277777777777801</v>
      </c>
      <c r="I3" s="134" t="s">
        <v>211</v>
      </c>
      <c r="J3" s="135">
        <v>260</v>
      </c>
      <c r="K3" s="166"/>
    </row>
    <row r="4" spans="1:11" s="133" customFormat="1" ht="20" customHeight="1" x14ac:dyDescent="0.3">
      <c r="A4" s="185" t="s">
        <v>215</v>
      </c>
      <c r="B4" s="185">
        <v>13471146426</v>
      </c>
      <c r="C4" s="186">
        <v>44489</v>
      </c>
      <c r="D4" s="185" t="s">
        <v>216</v>
      </c>
      <c r="E4" s="185" t="s">
        <v>209</v>
      </c>
      <c r="F4" s="185" t="s">
        <v>217</v>
      </c>
      <c r="G4" s="188">
        <v>0.69097222222222199</v>
      </c>
      <c r="H4" s="188">
        <v>0.77430555555555503</v>
      </c>
      <c r="I4" s="134" t="s">
        <v>211</v>
      </c>
      <c r="J4" s="135">
        <v>260</v>
      </c>
      <c r="K4" s="166"/>
    </row>
    <row r="5" spans="1:11" s="133" customFormat="1" ht="20" customHeight="1" x14ac:dyDescent="0.3">
      <c r="A5" s="185" t="s">
        <v>218</v>
      </c>
      <c r="B5" s="185">
        <v>13916640318</v>
      </c>
      <c r="C5" s="186">
        <v>44489</v>
      </c>
      <c r="D5" s="185" t="s">
        <v>208</v>
      </c>
      <c r="E5" s="185" t="s">
        <v>209</v>
      </c>
      <c r="F5" s="185" t="s">
        <v>219</v>
      </c>
      <c r="G5" s="188">
        <v>0.77430555555555503</v>
      </c>
      <c r="H5" s="188">
        <v>0.84722222222222199</v>
      </c>
      <c r="I5" s="134" t="s">
        <v>211</v>
      </c>
      <c r="J5" s="135">
        <v>260</v>
      </c>
      <c r="K5" s="166"/>
    </row>
    <row r="6" spans="1:11" s="133" customFormat="1" ht="20" customHeight="1" x14ac:dyDescent="0.3">
      <c r="A6" s="185" t="s">
        <v>220</v>
      </c>
      <c r="B6" s="185">
        <v>18930590695</v>
      </c>
      <c r="C6" s="186">
        <v>44489</v>
      </c>
      <c r="D6" s="185" t="s">
        <v>221</v>
      </c>
      <c r="E6" s="185" t="s">
        <v>205</v>
      </c>
      <c r="F6" s="185" t="s">
        <v>222</v>
      </c>
      <c r="G6" s="188">
        <v>0.70486111111111105</v>
      </c>
      <c r="H6" s="188">
        <v>0.85069444444444497</v>
      </c>
      <c r="I6" s="134" t="s">
        <v>211</v>
      </c>
      <c r="J6" s="135">
        <v>220</v>
      </c>
      <c r="K6" s="166"/>
    </row>
    <row r="7" spans="1:11" s="133" customFormat="1" ht="20" customHeight="1" x14ac:dyDescent="0.3">
      <c r="A7" s="190" t="s">
        <v>223</v>
      </c>
      <c r="B7" s="190">
        <v>15951773059</v>
      </c>
      <c r="C7" s="186">
        <v>44489</v>
      </c>
      <c r="D7" s="190" t="s">
        <v>224</v>
      </c>
      <c r="E7" s="190" t="s">
        <v>225</v>
      </c>
      <c r="F7" s="190" t="s">
        <v>226</v>
      </c>
      <c r="G7" s="191">
        <v>0.75486111111111098</v>
      </c>
      <c r="H7" s="191">
        <v>0.86875000000000002</v>
      </c>
      <c r="I7" s="271" t="s">
        <v>211</v>
      </c>
      <c r="J7" s="274">
        <v>220</v>
      </c>
      <c r="K7" s="279"/>
    </row>
    <row r="8" spans="1:11" s="133" customFormat="1" ht="20" customHeight="1" x14ac:dyDescent="0.3">
      <c r="A8" s="190" t="s">
        <v>227</v>
      </c>
      <c r="B8" s="190">
        <v>13770670126</v>
      </c>
      <c r="C8" s="186">
        <v>44489</v>
      </c>
      <c r="D8" s="190" t="s">
        <v>224</v>
      </c>
      <c r="E8" s="190" t="s">
        <v>225</v>
      </c>
      <c r="F8" s="190" t="s">
        <v>226</v>
      </c>
      <c r="G8" s="191">
        <v>0.75486111111111098</v>
      </c>
      <c r="H8" s="191">
        <v>0.86875000000000002</v>
      </c>
      <c r="I8" s="273"/>
      <c r="J8" s="276"/>
      <c r="K8" s="279"/>
    </row>
    <row r="9" spans="1:11" s="133" customFormat="1" ht="20" customHeight="1" x14ac:dyDescent="0.3">
      <c r="A9" s="190" t="s">
        <v>228</v>
      </c>
      <c r="B9" s="190">
        <v>18938690766</v>
      </c>
      <c r="C9" s="186">
        <v>44489</v>
      </c>
      <c r="D9" s="190" t="s">
        <v>229</v>
      </c>
      <c r="E9" s="190" t="s">
        <v>209</v>
      </c>
      <c r="F9" s="190" t="s">
        <v>230</v>
      </c>
      <c r="G9" s="191">
        <v>0.83333333333333304</v>
      </c>
      <c r="H9" s="191">
        <v>0.91666666666666696</v>
      </c>
      <c r="I9" s="134" t="s">
        <v>211</v>
      </c>
      <c r="J9" s="135">
        <v>260</v>
      </c>
      <c r="K9" s="166"/>
    </row>
    <row r="10" spans="1:11" s="133" customFormat="1" ht="20" customHeight="1" x14ac:dyDescent="0.3">
      <c r="A10" s="185" t="s">
        <v>231</v>
      </c>
      <c r="B10" s="185">
        <v>18918320295</v>
      </c>
      <c r="C10" s="186">
        <v>44489</v>
      </c>
      <c r="D10" s="185" t="s">
        <v>232</v>
      </c>
      <c r="E10" s="185" t="s">
        <v>209</v>
      </c>
      <c r="F10" s="185" t="s">
        <v>233</v>
      </c>
      <c r="G10" s="188">
        <v>0.88888888888888895</v>
      </c>
      <c r="H10" s="188">
        <v>0.97222222222222199</v>
      </c>
      <c r="I10" s="134" t="s">
        <v>211</v>
      </c>
      <c r="J10" s="135">
        <v>260</v>
      </c>
      <c r="K10" s="166"/>
    </row>
    <row r="11" spans="1:11" s="133" customFormat="1" ht="20" customHeight="1" x14ac:dyDescent="0.3">
      <c r="A11" s="190" t="s">
        <v>234</v>
      </c>
      <c r="B11" s="190">
        <v>13368070773</v>
      </c>
      <c r="C11" s="186">
        <v>44490</v>
      </c>
      <c r="D11" s="190" t="s">
        <v>235</v>
      </c>
      <c r="E11" s="190" t="s">
        <v>209</v>
      </c>
      <c r="F11" s="190" t="s">
        <v>236</v>
      </c>
      <c r="G11" s="191">
        <v>0.34375</v>
      </c>
      <c r="H11" s="191">
        <v>0.40625</v>
      </c>
      <c r="I11" s="271" t="s">
        <v>206</v>
      </c>
      <c r="J11" s="274">
        <v>400</v>
      </c>
      <c r="K11" s="285" t="s">
        <v>237</v>
      </c>
    </row>
    <row r="12" spans="1:11" s="133" customFormat="1" ht="20" customHeight="1" x14ac:dyDescent="0.3">
      <c r="A12" s="190" t="s">
        <v>238</v>
      </c>
      <c r="B12" s="190">
        <v>13637887663</v>
      </c>
      <c r="C12" s="186">
        <v>44490</v>
      </c>
      <c r="D12" s="190" t="s">
        <v>235</v>
      </c>
      <c r="E12" s="190" t="s">
        <v>209</v>
      </c>
      <c r="F12" s="190" t="s">
        <v>236</v>
      </c>
      <c r="G12" s="191">
        <v>0.34375</v>
      </c>
      <c r="H12" s="191">
        <v>0.40625</v>
      </c>
      <c r="I12" s="272"/>
      <c r="J12" s="275"/>
      <c r="K12" s="285"/>
    </row>
    <row r="13" spans="1:11" s="133" customFormat="1" ht="20" customHeight="1" x14ac:dyDescent="0.3">
      <c r="A13" s="190" t="s">
        <v>239</v>
      </c>
      <c r="B13" s="190">
        <v>13667687615</v>
      </c>
      <c r="C13" s="186">
        <v>44490</v>
      </c>
      <c r="D13" s="190" t="s">
        <v>235</v>
      </c>
      <c r="E13" s="190" t="s">
        <v>209</v>
      </c>
      <c r="F13" s="190" t="s">
        <v>236</v>
      </c>
      <c r="G13" s="191">
        <v>0.34375</v>
      </c>
      <c r="H13" s="191">
        <v>0.40625</v>
      </c>
      <c r="I13" s="273"/>
      <c r="J13" s="276"/>
      <c r="K13" s="285"/>
    </row>
    <row r="14" spans="1:11" s="133" customFormat="1" ht="20" customHeight="1" x14ac:dyDescent="0.3">
      <c r="A14" s="190" t="s">
        <v>240</v>
      </c>
      <c r="B14" s="190">
        <v>18838907867</v>
      </c>
      <c r="C14" s="186">
        <v>44490</v>
      </c>
      <c r="D14" s="190" t="s">
        <v>241</v>
      </c>
      <c r="E14" s="190" t="s">
        <v>205</v>
      </c>
      <c r="F14" s="190" t="s">
        <v>242</v>
      </c>
      <c r="G14" s="191">
        <v>0.35069444444444398</v>
      </c>
      <c r="H14" s="191">
        <v>0.43888888888888899</v>
      </c>
      <c r="I14" s="134" t="s">
        <v>211</v>
      </c>
      <c r="J14" s="135">
        <v>220</v>
      </c>
      <c r="K14" s="169"/>
    </row>
    <row r="15" spans="1:11" s="133" customFormat="1" ht="20" customHeight="1" x14ac:dyDescent="0.3">
      <c r="A15" s="190" t="s">
        <v>243</v>
      </c>
      <c r="B15" s="190">
        <v>18940257626</v>
      </c>
      <c r="C15" s="186">
        <v>44490</v>
      </c>
      <c r="D15" s="190" t="s">
        <v>244</v>
      </c>
      <c r="E15" s="190" t="s">
        <v>209</v>
      </c>
      <c r="F15" s="190" t="s">
        <v>245</v>
      </c>
      <c r="G15" s="191">
        <v>0.32291666666666702</v>
      </c>
      <c r="H15" s="191">
        <v>0.44444444444444398</v>
      </c>
      <c r="I15" s="134" t="s">
        <v>211</v>
      </c>
      <c r="J15" s="135">
        <v>260</v>
      </c>
      <c r="K15" s="169"/>
    </row>
    <row r="16" spans="1:11" s="133" customFormat="1" ht="20" customHeight="1" x14ac:dyDescent="0.3">
      <c r="A16" s="190" t="s">
        <v>246</v>
      </c>
      <c r="B16" s="190">
        <v>15804301890</v>
      </c>
      <c r="C16" s="186">
        <v>44490</v>
      </c>
      <c r="D16" s="190" t="s">
        <v>213</v>
      </c>
      <c r="E16" s="190" t="s">
        <v>209</v>
      </c>
      <c r="F16" s="190" t="s">
        <v>247</v>
      </c>
      <c r="G16" s="191">
        <v>0.3125</v>
      </c>
      <c r="H16" s="191">
        <v>0.44791666666666702</v>
      </c>
      <c r="I16" s="271" t="s">
        <v>206</v>
      </c>
      <c r="J16" s="274">
        <v>400</v>
      </c>
      <c r="K16" s="277" t="s">
        <v>248</v>
      </c>
    </row>
    <row r="17" spans="1:11" s="133" customFormat="1" ht="20" customHeight="1" x14ac:dyDescent="0.3">
      <c r="A17" s="190" t="s">
        <v>249</v>
      </c>
      <c r="B17" s="190">
        <v>13756661607</v>
      </c>
      <c r="C17" s="186">
        <v>44490</v>
      </c>
      <c r="D17" s="190" t="s">
        <v>213</v>
      </c>
      <c r="E17" s="190" t="s">
        <v>209</v>
      </c>
      <c r="F17" s="190" t="s">
        <v>247</v>
      </c>
      <c r="G17" s="191">
        <v>0.3125</v>
      </c>
      <c r="H17" s="191">
        <v>0.44791666666666702</v>
      </c>
      <c r="I17" s="272"/>
      <c r="J17" s="275"/>
      <c r="K17" s="277"/>
    </row>
    <row r="18" spans="1:11" s="133" customFormat="1" ht="20" customHeight="1" x14ac:dyDescent="0.3">
      <c r="A18" s="190" t="s">
        <v>250</v>
      </c>
      <c r="B18" s="190">
        <v>15804301880</v>
      </c>
      <c r="C18" s="186">
        <v>44490</v>
      </c>
      <c r="D18" s="190" t="s">
        <v>213</v>
      </c>
      <c r="E18" s="190" t="s">
        <v>209</v>
      </c>
      <c r="F18" s="190" t="s">
        <v>247</v>
      </c>
      <c r="G18" s="191">
        <v>0.3125</v>
      </c>
      <c r="H18" s="191">
        <v>0.44791666666666702</v>
      </c>
      <c r="I18" s="273"/>
      <c r="J18" s="276"/>
      <c r="K18" s="277"/>
    </row>
    <row r="19" spans="1:11" s="133" customFormat="1" ht="20" customHeight="1" x14ac:dyDescent="0.3">
      <c r="A19" s="190" t="s">
        <v>251</v>
      </c>
      <c r="B19" s="190">
        <v>18951769559</v>
      </c>
      <c r="C19" s="186">
        <v>44490</v>
      </c>
      <c r="D19" s="190" t="s">
        <v>224</v>
      </c>
      <c r="E19" s="190" t="s">
        <v>205</v>
      </c>
      <c r="F19" s="190" t="s">
        <v>252</v>
      </c>
      <c r="G19" s="191">
        <v>0.35416666666666702</v>
      </c>
      <c r="H19" s="191">
        <v>0.46388888888888902</v>
      </c>
      <c r="I19" s="271" t="s">
        <v>211</v>
      </c>
      <c r="J19" s="274">
        <v>220</v>
      </c>
      <c r="K19" s="278"/>
    </row>
    <row r="20" spans="1:11" s="133" customFormat="1" ht="20" customHeight="1" x14ac:dyDescent="0.3">
      <c r="A20" s="190" t="s">
        <v>253</v>
      </c>
      <c r="B20" s="190">
        <v>18951769685</v>
      </c>
      <c r="C20" s="186">
        <v>44490</v>
      </c>
      <c r="D20" s="190" t="s">
        <v>224</v>
      </c>
      <c r="E20" s="190" t="s">
        <v>205</v>
      </c>
      <c r="F20" s="190" t="s">
        <v>252</v>
      </c>
      <c r="G20" s="191">
        <v>0.35416666666666702</v>
      </c>
      <c r="H20" s="191">
        <v>0.46388888888888902</v>
      </c>
      <c r="I20" s="273"/>
      <c r="J20" s="276"/>
      <c r="K20" s="278"/>
    </row>
    <row r="21" spans="1:11" s="133" customFormat="1" ht="20" customHeight="1" x14ac:dyDescent="0.3">
      <c r="A21" s="190" t="s">
        <v>254</v>
      </c>
      <c r="B21" s="190">
        <v>13814000076</v>
      </c>
      <c r="C21" s="186">
        <v>44490</v>
      </c>
      <c r="D21" s="190" t="s">
        <v>224</v>
      </c>
      <c r="E21" s="190" t="s">
        <v>225</v>
      </c>
      <c r="F21" s="190" t="s">
        <v>255</v>
      </c>
      <c r="G21" s="191">
        <v>0.37361111111111101</v>
      </c>
      <c r="H21" s="191">
        <v>0.48194444444444401</v>
      </c>
      <c r="I21" s="134" t="s">
        <v>211</v>
      </c>
      <c r="J21" s="135">
        <v>220</v>
      </c>
      <c r="K21" s="166"/>
    </row>
    <row r="22" spans="1:11" s="133" customFormat="1" ht="20" customHeight="1" x14ac:dyDescent="0.3">
      <c r="A22" s="190" t="s">
        <v>256</v>
      </c>
      <c r="B22" s="190">
        <v>13878807055</v>
      </c>
      <c r="C22" s="186">
        <v>44490</v>
      </c>
      <c r="D22" s="190" t="s">
        <v>216</v>
      </c>
      <c r="E22" s="190" t="s">
        <v>209</v>
      </c>
      <c r="F22" s="190" t="s">
        <v>257</v>
      </c>
      <c r="G22" s="191">
        <v>0.39583333333333298</v>
      </c>
      <c r="H22" s="191">
        <v>0.48263888888888901</v>
      </c>
      <c r="I22" s="134" t="s">
        <v>211</v>
      </c>
      <c r="J22" s="135">
        <v>260</v>
      </c>
      <c r="K22" s="166"/>
    </row>
    <row r="23" spans="1:11" s="133" customFormat="1" ht="20" customHeight="1" x14ac:dyDescent="0.3">
      <c r="A23" s="185" t="s">
        <v>258</v>
      </c>
      <c r="B23" s="185">
        <v>13370115075</v>
      </c>
      <c r="C23" s="186">
        <v>44490</v>
      </c>
      <c r="D23" s="185" t="s">
        <v>204</v>
      </c>
      <c r="E23" s="185" t="s">
        <v>205</v>
      </c>
      <c r="F23" s="185" t="s">
        <v>259</v>
      </c>
      <c r="G23" s="188">
        <v>0.33333333333333298</v>
      </c>
      <c r="H23" s="188">
        <v>0.51180555555555596</v>
      </c>
      <c r="I23" s="134" t="s">
        <v>206</v>
      </c>
      <c r="J23" s="135">
        <v>350</v>
      </c>
      <c r="K23" s="166"/>
    </row>
    <row r="24" spans="1:11" s="133" customFormat="1" ht="20" customHeight="1" x14ac:dyDescent="0.3">
      <c r="A24" s="190" t="s">
        <v>260</v>
      </c>
      <c r="B24" s="190">
        <v>18862108557</v>
      </c>
      <c r="C24" s="186">
        <v>44490</v>
      </c>
      <c r="D24" s="190" t="s">
        <v>261</v>
      </c>
      <c r="E24" s="190" t="s">
        <v>225</v>
      </c>
      <c r="F24" s="190" t="s">
        <v>262</v>
      </c>
      <c r="G24" s="191">
        <v>0.31944444444444398</v>
      </c>
      <c r="H24" s="191">
        <v>0.52500000000000002</v>
      </c>
      <c r="I24" s="134" t="s">
        <v>211</v>
      </c>
      <c r="J24" s="135">
        <v>220</v>
      </c>
      <c r="K24" s="166"/>
    </row>
    <row r="25" spans="1:11" s="133" customFormat="1" ht="20" customHeight="1" x14ac:dyDescent="0.3">
      <c r="A25" s="185" t="s">
        <v>263</v>
      </c>
      <c r="B25" s="185">
        <v>13958096916</v>
      </c>
      <c r="C25" s="186">
        <v>44490</v>
      </c>
      <c r="D25" s="185" t="s">
        <v>264</v>
      </c>
      <c r="E25" s="185" t="s">
        <v>205</v>
      </c>
      <c r="F25" s="185" t="s">
        <v>265</v>
      </c>
      <c r="G25" s="188">
        <v>0.34722222222222199</v>
      </c>
      <c r="H25" s="188">
        <v>0.54305555555555596</v>
      </c>
      <c r="I25" s="134" t="s">
        <v>206</v>
      </c>
      <c r="J25" s="135">
        <v>350</v>
      </c>
      <c r="K25" s="166"/>
    </row>
    <row r="26" spans="1:11" s="133" customFormat="1" ht="20" customHeight="1" x14ac:dyDescent="0.3">
      <c r="A26" s="185" t="s">
        <v>266</v>
      </c>
      <c r="B26" s="185">
        <v>13950155429</v>
      </c>
      <c r="C26" s="186">
        <v>44490</v>
      </c>
      <c r="D26" s="185" t="s">
        <v>267</v>
      </c>
      <c r="E26" s="185" t="s">
        <v>268</v>
      </c>
      <c r="F26" s="185"/>
      <c r="G26" s="188">
        <v>0.52083333333333304</v>
      </c>
      <c r="H26" s="188"/>
      <c r="I26" s="134" t="s">
        <v>206</v>
      </c>
      <c r="J26" s="135">
        <v>350</v>
      </c>
      <c r="K26" s="166"/>
    </row>
    <row r="27" spans="1:11" s="133" customFormat="1" ht="20" customHeight="1" x14ac:dyDescent="0.3">
      <c r="A27" s="190" t="s">
        <v>269</v>
      </c>
      <c r="B27" s="190">
        <v>13907099745</v>
      </c>
      <c r="C27" s="186">
        <v>44490</v>
      </c>
      <c r="D27" s="190" t="s">
        <v>267</v>
      </c>
      <c r="E27" s="190" t="s">
        <v>268</v>
      </c>
      <c r="F27" s="190"/>
      <c r="G27" s="191">
        <v>0.47916666666666702</v>
      </c>
      <c r="H27" s="191"/>
      <c r="I27" s="137" t="s">
        <v>270</v>
      </c>
      <c r="J27" s="135">
        <v>350</v>
      </c>
      <c r="K27" s="279"/>
    </row>
    <row r="28" spans="1:11" s="133" customFormat="1" ht="20" customHeight="1" x14ac:dyDescent="0.3">
      <c r="A28" s="190" t="s">
        <v>269</v>
      </c>
      <c r="B28" s="190">
        <v>13907099745</v>
      </c>
      <c r="C28" s="186">
        <v>44490</v>
      </c>
      <c r="D28" s="190" t="s">
        <v>268</v>
      </c>
      <c r="E28" s="190" t="s">
        <v>267</v>
      </c>
      <c r="F28" s="190"/>
      <c r="G28" s="191" t="s">
        <v>271</v>
      </c>
      <c r="H28" s="201"/>
      <c r="I28" s="137" t="s">
        <v>270</v>
      </c>
      <c r="J28" s="135">
        <v>350</v>
      </c>
      <c r="K28" s="279"/>
    </row>
    <row r="29" spans="1:11" s="133" customFormat="1" ht="20" customHeight="1" x14ac:dyDescent="0.3">
      <c r="A29" s="190" t="s">
        <v>272</v>
      </c>
      <c r="B29" s="190">
        <v>13860473829</v>
      </c>
      <c r="C29" s="186">
        <v>44490</v>
      </c>
      <c r="D29" s="190" t="s">
        <v>273</v>
      </c>
      <c r="E29" s="190" t="s">
        <v>268</v>
      </c>
      <c r="F29" s="190"/>
      <c r="G29" s="191">
        <v>0.47916666666666702</v>
      </c>
      <c r="H29" s="191"/>
      <c r="I29" s="134" t="s">
        <v>211</v>
      </c>
      <c r="J29" s="135">
        <v>220</v>
      </c>
      <c r="K29" s="138"/>
    </row>
    <row r="30" spans="1:11" s="133" customFormat="1" ht="20" customHeight="1" x14ac:dyDescent="0.3">
      <c r="A30" s="190" t="s">
        <v>272</v>
      </c>
      <c r="B30" s="190">
        <v>13860473829</v>
      </c>
      <c r="C30" s="186">
        <v>44490</v>
      </c>
      <c r="D30" s="190" t="s">
        <v>268</v>
      </c>
      <c r="E30" s="190" t="s">
        <v>273</v>
      </c>
      <c r="F30" s="190"/>
      <c r="G30" s="191">
        <v>0.6875</v>
      </c>
      <c r="H30" s="191"/>
      <c r="I30" s="134" t="s">
        <v>211</v>
      </c>
      <c r="J30" s="135">
        <v>220</v>
      </c>
      <c r="K30" s="138"/>
    </row>
    <row r="31" spans="1:11" s="133" customFormat="1" ht="20" customHeight="1" x14ac:dyDescent="0.3">
      <c r="A31" s="190" t="s">
        <v>274</v>
      </c>
      <c r="B31" s="190">
        <v>18902268721</v>
      </c>
      <c r="C31" s="186">
        <v>44490</v>
      </c>
      <c r="D31" s="190" t="s">
        <v>275</v>
      </c>
      <c r="E31" s="190" t="s">
        <v>268</v>
      </c>
      <c r="F31" s="190"/>
      <c r="G31" s="191">
        <v>0.47916666666666702</v>
      </c>
      <c r="H31" s="191"/>
      <c r="I31" s="134" t="s">
        <v>211</v>
      </c>
      <c r="J31" s="135">
        <v>220</v>
      </c>
      <c r="K31" s="166"/>
    </row>
    <row r="32" spans="1:11" s="133" customFormat="1" ht="20" customHeight="1" x14ac:dyDescent="0.3">
      <c r="A32" s="190" t="s">
        <v>276</v>
      </c>
      <c r="B32" s="190">
        <v>15172519890</v>
      </c>
      <c r="C32" s="186">
        <v>44490</v>
      </c>
      <c r="D32" s="190" t="s">
        <v>277</v>
      </c>
      <c r="E32" s="190" t="s">
        <v>268</v>
      </c>
      <c r="F32" s="190"/>
      <c r="G32" s="191">
        <v>0.47916666666666702</v>
      </c>
      <c r="H32" s="191"/>
      <c r="I32" s="280" t="s">
        <v>206</v>
      </c>
      <c r="J32" s="281">
        <v>350</v>
      </c>
      <c r="K32" s="282"/>
    </row>
    <row r="33" spans="1:11" s="133" customFormat="1" ht="20" customHeight="1" x14ac:dyDescent="0.3">
      <c r="A33" s="190" t="s">
        <v>278</v>
      </c>
      <c r="B33" s="190"/>
      <c r="C33" s="186">
        <v>44490</v>
      </c>
      <c r="D33" s="190" t="s">
        <v>277</v>
      </c>
      <c r="E33" s="190" t="s">
        <v>268</v>
      </c>
      <c r="F33" s="190"/>
      <c r="G33" s="191">
        <v>0.47916666666666702</v>
      </c>
      <c r="H33" s="191"/>
      <c r="I33" s="280"/>
      <c r="J33" s="281"/>
      <c r="K33" s="282"/>
    </row>
    <row r="34" spans="1:11" s="133" customFormat="1" ht="20" customHeight="1" x14ac:dyDescent="0.3">
      <c r="A34" s="202" t="s">
        <v>234</v>
      </c>
      <c r="B34" s="202">
        <v>13368070773</v>
      </c>
      <c r="C34" s="203">
        <v>44490</v>
      </c>
      <c r="D34" s="202" t="s">
        <v>267</v>
      </c>
      <c r="E34" s="202" t="s">
        <v>268</v>
      </c>
      <c r="F34" s="202"/>
      <c r="G34" s="204">
        <v>0.52083333333333304</v>
      </c>
      <c r="H34" s="205"/>
      <c r="I34" s="139" t="s">
        <v>211</v>
      </c>
      <c r="J34" s="140">
        <v>220</v>
      </c>
      <c r="K34" s="172"/>
    </row>
    <row r="35" spans="1:11" s="133" customFormat="1" ht="57.5" customHeight="1" x14ac:dyDescent="0.3">
      <c r="A35" s="190" t="s">
        <v>279</v>
      </c>
      <c r="B35" s="190"/>
      <c r="C35" s="186">
        <v>44490</v>
      </c>
      <c r="D35" s="283" t="s">
        <v>280</v>
      </c>
      <c r="E35" s="284"/>
      <c r="F35" s="190"/>
      <c r="G35" s="191"/>
      <c r="H35" s="191"/>
      <c r="I35" s="172" t="s">
        <v>270</v>
      </c>
      <c r="J35" s="141">
        <v>900</v>
      </c>
      <c r="K35" s="206" t="s">
        <v>281</v>
      </c>
    </row>
    <row r="36" spans="1:11" s="133" customFormat="1" ht="55.5" customHeight="1" x14ac:dyDescent="0.3">
      <c r="A36" s="190" t="s">
        <v>282</v>
      </c>
      <c r="B36" s="185"/>
      <c r="C36" s="187">
        <v>44490</v>
      </c>
      <c r="D36" s="269" t="s">
        <v>450</v>
      </c>
      <c r="E36" s="270"/>
      <c r="F36" s="185"/>
      <c r="G36" s="207">
        <v>0.58333333333333304</v>
      </c>
      <c r="H36" s="142"/>
      <c r="I36" s="170" t="s">
        <v>206</v>
      </c>
      <c r="J36" s="171">
        <v>740</v>
      </c>
      <c r="K36" s="206" t="s">
        <v>283</v>
      </c>
    </row>
    <row r="37" spans="1:11" s="133" customFormat="1" ht="23" customHeight="1" x14ac:dyDescent="0.3">
      <c r="A37" s="208"/>
      <c r="B37" s="208"/>
      <c r="C37" s="209"/>
      <c r="D37" s="208"/>
      <c r="E37" s="208"/>
      <c r="F37" s="208"/>
      <c r="G37" s="199"/>
      <c r="H37" s="210"/>
      <c r="I37" s="143" t="s">
        <v>284</v>
      </c>
      <c r="J37" s="144">
        <f>SUM(J2:J36)</f>
        <v>8820</v>
      </c>
      <c r="K37" s="143"/>
    </row>
    <row r="38" spans="1:11" x14ac:dyDescent="0.3">
      <c r="J38" s="219"/>
    </row>
  </sheetData>
  <mergeCells count="18">
    <mergeCell ref="I7:I8"/>
    <mergeCell ref="J7:J8"/>
    <mergeCell ref="K7:K8"/>
    <mergeCell ref="I11:I13"/>
    <mergeCell ref="J11:J13"/>
    <mergeCell ref="K11:K13"/>
    <mergeCell ref="D36:E36"/>
    <mergeCell ref="I16:I18"/>
    <mergeCell ref="J16:J18"/>
    <mergeCell ref="K16:K18"/>
    <mergeCell ref="I19:I20"/>
    <mergeCell ref="J19:J20"/>
    <mergeCell ref="K19:K20"/>
    <mergeCell ref="K27:K28"/>
    <mergeCell ref="I32:I33"/>
    <mergeCell ref="J32:J33"/>
    <mergeCell ref="K32:K33"/>
    <mergeCell ref="D35:E35"/>
  </mergeCells>
  <phoneticPr fontId="36" type="noConversion"/>
  <conditionalFormatting sqref="A14">
    <cfRule type="duplicateValues" dxfId="65" priority="31"/>
    <cfRule type="duplicateValues" dxfId="64" priority="32"/>
    <cfRule type="duplicateValues" dxfId="63" priority="33"/>
  </conditionalFormatting>
  <conditionalFormatting sqref="A28">
    <cfRule type="duplicateValues" dxfId="62" priority="19"/>
    <cfRule type="duplicateValues" dxfId="61" priority="20"/>
    <cfRule type="duplicateValues" dxfId="60" priority="21"/>
  </conditionalFormatting>
  <conditionalFormatting sqref="A30">
    <cfRule type="duplicateValues" dxfId="59" priority="16"/>
    <cfRule type="duplicateValues" dxfId="58" priority="17"/>
    <cfRule type="duplicateValues" dxfId="57" priority="18"/>
  </conditionalFormatting>
  <conditionalFormatting sqref="A12:A13 A3:A6 A9 A19 A16">
    <cfRule type="duplicateValues" dxfId="56" priority="25"/>
    <cfRule type="duplicateValues" dxfId="55" priority="26"/>
    <cfRule type="duplicateValues" dxfId="54" priority="27"/>
  </conditionalFormatting>
  <conditionalFormatting sqref="A20:A22 A7:A8 A24">
    <cfRule type="duplicateValues" dxfId="53" priority="28"/>
    <cfRule type="duplicateValues" dxfId="52" priority="29"/>
    <cfRule type="duplicateValues" dxfId="51" priority="30"/>
  </conditionalFormatting>
  <conditionalFormatting sqref="A11">
    <cfRule type="duplicateValues" dxfId="50" priority="13"/>
    <cfRule type="duplicateValues" dxfId="49" priority="14"/>
    <cfRule type="duplicateValues" dxfId="48" priority="15"/>
  </conditionalFormatting>
  <conditionalFormatting sqref="A23">
    <cfRule type="duplicateValues" dxfId="47" priority="10"/>
    <cfRule type="duplicateValues" dxfId="46" priority="11"/>
    <cfRule type="duplicateValues" dxfId="45" priority="12"/>
  </conditionalFormatting>
  <conditionalFormatting sqref="A25">
    <cfRule type="duplicateValues" dxfId="44" priority="7"/>
    <cfRule type="duplicateValues" dxfId="43" priority="8"/>
    <cfRule type="duplicateValues" dxfId="42" priority="9"/>
  </conditionalFormatting>
  <conditionalFormatting sqref="A26">
    <cfRule type="duplicateValues" dxfId="41" priority="4"/>
    <cfRule type="duplicateValues" dxfId="40" priority="5"/>
    <cfRule type="duplicateValues" dxfId="39" priority="6"/>
  </conditionalFormatting>
  <conditionalFormatting sqref="A17:A18 A10 A15 A27 A29 A31 A33:A35">
    <cfRule type="duplicateValues" dxfId="38" priority="34"/>
    <cfRule type="duplicateValues" dxfId="37" priority="35"/>
    <cfRule type="duplicateValues" dxfId="36" priority="36"/>
  </conditionalFormatting>
  <conditionalFormatting sqref="A32 A34:A37">
    <cfRule type="duplicateValues" dxfId="35" priority="37"/>
    <cfRule type="duplicateValues" dxfId="34" priority="38"/>
    <cfRule type="duplicateValues" dxfId="33" priority="39"/>
  </conditionalFormatting>
  <conditionalFormatting sqref="A36">
    <cfRule type="duplicateValues" dxfId="32" priority="1"/>
    <cfRule type="duplicateValues" dxfId="31" priority="2"/>
    <cfRule type="duplicateValues" dxfId="30" priority="3"/>
  </conditionalFormatting>
  <conditionalFormatting sqref="A2">
    <cfRule type="duplicateValues" dxfId="29" priority="40"/>
    <cfRule type="duplicateValues" dxfId="28" priority="41"/>
    <cfRule type="duplicateValues" dxfId="27" priority="42"/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E12E5-1BD5-4305-8812-4091B284846B}">
  <dimension ref="A1:J29"/>
  <sheetViews>
    <sheetView zoomScale="90" zoomScaleNormal="90" workbookViewId="0">
      <selection activeCell="K22" sqref="K22"/>
    </sheetView>
  </sheetViews>
  <sheetFormatPr defaultRowHeight="14" x14ac:dyDescent="0.3"/>
  <cols>
    <col min="2" max="2" width="12.33203125" bestFit="1" customWidth="1"/>
    <col min="3" max="3" width="10.75" bestFit="1" customWidth="1"/>
    <col min="4" max="4" width="17.5" customWidth="1"/>
    <col min="5" max="5" width="17.75" customWidth="1"/>
    <col min="10" max="10" width="26.5" customWidth="1"/>
  </cols>
  <sheetData>
    <row r="1" spans="1:10" s="133" customFormat="1" ht="20" customHeight="1" x14ac:dyDescent="0.3">
      <c r="A1" s="128" t="s">
        <v>193</v>
      </c>
      <c r="B1" s="129" t="s">
        <v>194</v>
      </c>
      <c r="C1" s="145" t="s">
        <v>285</v>
      </c>
      <c r="D1" s="145" t="s">
        <v>196</v>
      </c>
      <c r="E1" s="145" t="s">
        <v>197</v>
      </c>
      <c r="F1" s="145" t="s">
        <v>286</v>
      </c>
      <c r="G1" s="145" t="s">
        <v>287</v>
      </c>
      <c r="H1" s="146" t="s">
        <v>201</v>
      </c>
      <c r="I1" s="147" t="s">
        <v>202</v>
      </c>
      <c r="J1" s="148" t="s">
        <v>288</v>
      </c>
    </row>
    <row r="2" spans="1:10" s="133" customFormat="1" ht="20" customHeight="1" x14ac:dyDescent="0.3">
      <c r="A2" s="185" t="s">
        <v>254</v>
      </c>
      <c r="B2" s="185">
        <v>13814000076</v>
      </c>
      <c r="C2" s="186">
        <v>44490</v>
      </c>
      <c r="D2" s="187" t="s">
        <v>205</v>
      </c>
      <c r="E2" s="185" t="s">
        <v>224</v>
      </c>
      <c r="F2" s="185" t="s">
        <v>289</v>
      </c>
      <c r="G2" s="188">
        <v>0.76875000000000004</v>
      </c>
      <c r="H2" s="271" t="s">
        <v>206</v>
      </c>
      <c r="I2" s="289">
        <v>350</v>
      </c>
      <c r="J2" s="189"/>
    </row>
    <row r="3" spans="1:10" s="133" customFormat="1" ht="20" customHeight="1" x14ac:dyDescent="0.3">
      <c r="A3" s="185" t="s">
        <v>223</v>
      </c>
      <c r="B3" s="185">
        <v>15951773059</v>
      </c>
      <c r="C3" s="186">
        <v>44490</v>
      </c>
      <c r="D3" s="187" t="s">
        <v>205</v>
      </c>
      <c r="E3" s="185" t="s">
        <v>224</v>
      </c>
      <c r="F3" s="185" t="s">
        <v>289</v>
      </c>
      <c r="G3" s="188">
        <v>0.76875000000000004</v>
      </c>
      <c r="H3" s="272"/>
      <c r="I3" s="290"/>
      <c r="J3" s="189"/>
    </row>
    <row r="4" spans="1:10" s="133" customFormat="1" ht="20" customHeight="1" x14ac:dyDescent="0.3">
      <c r="A4" s="185" t="s">
        <v>227</v>
      </c>
      <c r="B4" s="185">
        <v>13770670126</v>
      </c>
      <c r="C4" s="186">
        <v>44490</v>
      </c>
      <c r="D4" s="187" t="s">
        <v>205</v>
      </c>
      <c r="E4" s="185" t="s">
        <v>224</v>
      </c>
      <c r="F4" s="185" t="s">
        <v>289</v>
      </c>
      <c r="G4" s="188">
        <v>0.76875000000000004</v>
      </c>
      <c r="H4" s="272"/>
      <c r="I4" s="290"/>
      <c r="J4" s="189"/>
    </row>
    <row r="5" spans="1:10" s="133" customFormat="1" ht="20" customHeight="1" x14ac:dyDescent="0.3">
      <c r="A5" s="185" t="s">
        <v>218</v>
      </c>
      <c r="B5" s="185">
        <v>13916640318</v>
      </c>
      <c r="C5" s="186">
        <v>44490</v>
      </c>
      <c r="D5" s="185" t="s">
        <v>209</v>
      </c>
      <c r="E5" s="185" t="s">
        <v>290</v>
      </c>
      <c r="F5" s="185" t="s">
        <v>291</v>
      </c>
      <c r="G5" s="188">
        <v>0.83680555555555503</v>
      </c>
      <c r="H5" s="134" t="s">
        <v>211</v>
      </c>
      <c r="I5" s="167">
        <v>260</v>
      </c>
      <c r="J5" s="189"/>
    </row>
    <row r="6" spans="1:10" s="133" customFormat="1" ht="20" customHeight="1" x14ac:dyDescent="0.3">
      <c r="A6" s="220" t="s">
        <v>207</v>
      </c>
      <c r="B6" s="220">
        <v>13501713870</v>
      </c>
      <c r="C6" s="221">
        <v>44491</v>
      </c>
      <c r="D6" s="220" t="s">
        <v>209</v>
      </c>
      <c r="E6" s="220" t="s">
        <v>292</v>
      </c>
      <c r="F6" s="220" t="s">
        <v>293</v>
      </c>
      <c r="G6" s="222">
        <v>0.34722222222222199</v>
      </c>
      <c r="H6" s="223" t="s">
        <v>211</v>
      </c>
      <c r="I6" s="225">
        <v>260</v>
      </c>
      <c r="J6" s="189"/>
    </row>
    <row r="7" spans="1:10" s="133" customFormat="1" ht="20" customHeight="1" x14ac:dyDescent="0.3">
      <c r="A7" s="185" t="s">
        <v>228</v>
      </c>
      <c r="B7" s="185">
        <v>18938690766</v>
      </c>
      <c r="C7" s="186">
        <v>44491</v>
      </c>
      <c r="D7" s="185" t="s">
        <v>209</v>
      </c>
      <c r="E7" s="185" t="s">
        <v>229</v>
      </c>
      <c r="F7" s="185" t="s">
        <v>294</v>
      </c>
      <c r="G7" s="188">
        <v>0.375</v>
      </c>
      <c r="H7" s="134" t="s">
        <v>211</v>
      </c>
      <c r="I7" s="167">
        <v>260</v>
      </c>
      <c r="J7" s="189"/>
    </row>
    <row r="8" spans="1:10" s="133" customFormat="1" ht="20" customHeight="1" x14ac:dyDescent="0.3">
      <c r="A8" s="185" t="s">
        <v>253</v>
      </c>
      <c r="B8" s="185">
        <v>18951769685</v>
      </c>
      <c r="C8" s="186">
        <v>44491</v>
      </c>
      <c r="D8" s="187" t="s">
        <v>205</v>
      </c>
      <c r="E8" s="185" t="s">
        <v>224</v>
      </c>
      <c r="F8" s="185" t="s">
        <v>295</v>
      </c>
      <c r="G8" s="188">
        <v>0.39722222222222198</v>
      </c>
      <c r="H8" s="134" t="s">
        <v>211</v>
      </c>
      <c r="I8" s="167">
        <v>220</v>
      </c>
      <c r="J8" s="189"/>
    </row>
    <row r="9" spans="1:10" s="133" customFormat="1" ht="20" customHeight="1" x14ac:dyDescent="0.3">
      <c r="A9" s="185" t="s">
        <v>212</v>
      </c>
      <c r="B9" s="185">
        <v>13504705565</v>
      </c>
      <c r="C9" s="186">
        <v>44491</v>
      </c>
      <c r="D9" s="185" t="s">
        <v>209</v>
      </c>
      <c r="E9" s="185" t="s">
        <v>213</v>
      </c>
      <c r="F9" s="185" t="s">
        <v>257</v>
      </c>
      <c r="G9" s="188">
        <v>0.52430555555555602</v>
      </c>
      <c r="H9" s="134" t="s">
        <v>211</v>
      </c>
      <c r="I9" s="167">
        <v>260</v>
      </c>
      <c r="J9" s="189"/>
    </row>
    <row r="10" spans="1:10" s="133" customFormat="1" ht="20" customHeight="1" x14ac:dyDescent="0.3">
      <c r="A10" s="190" t="s">
        <v>246</v>
      </c>
      <c r="B10" s="190">
        <v>15804301890</v>
      </c>
      <c r="C10" s="186">
        <v>44491</v>
      </c>
      <c r="D10" s="190" t="s">
        <v>268</v>
      </c>
      <c r="E10" s="190" t="s">
        <v>296</v>
      </c>
      <c r="F10" s="190"/>
      <c r="G10" s="191"/>
      <c r="H10" s="134" t="s">
        <v>211</v>
      </c>
      <c r="I10" s="167">
        <v>220</v>
      </c>
      <c r="J10" s="149"/>
    </row>
    <row r="11" spans="1:10" s="133" customFormat="1" ht="26" customHeight="1" x14ac:dyDescent="0.3">
      <c r="A11" s="190" t="s">
        <v>246</v>
      </c>
      <c r="B11" s="190">
        <v>15804301890</v>
      </c>
      <c r="C11" s="186">
        <v>44492</v>
      </c>
      <c r="D11" s="190" t="s">
        <v>297</v>
      </c>
      <c r="E11" s="190" t="s">
        <v>209</v>
      </c>
      <c r="F11" s="190" t="s">
        <v>257</v>
      </c>
      <c r="G11" s="191">
        <v>0.52430555555555602</v>
      </c>
      <c r="H11" s="134" t="s">
        <v>211</v>
      </c>
      <c r="I11" s="167">
        <v>260</v>
      </c>
      <c r="J11" s="297" t="s">
        <v>298</v>
      </c>
    </row>
    <row r="12" spans="1:10" s="133" customFormat="1" ht="20" customHeight="1" x14ac:dyDescent="0.3">
      <c r="A12" s="185" t="s">
        <v>238</v>
      </c>
      <c r="B12" s="185">
        <v>13637887663</v>
      </c>
      <c r="C12" s="186">
        <v>44492</v>
      </c>
      <c r="D12" s="185" t="s">
        <v>209</v>
      </c>
      <c r="E12" s="185" t="s">
        <v>235</v>
      </c>
      <c r="F12" s="185" t="s">
        <v>299</v>
      </c>
      <c r="G12" s="188">
        <v>0.59375</v>
      </c>
      <c r="H12" s="271" t="s">
        <v>211</v>
      </c>
      <c r="I12" s="289">
        <v>260</v>
      </c>
      <c r="J12" s="189"/>
    </row>
    <row r="13" spans="1:10" s="133" customFormat="1" ht="20" customHeight="1" x14ac:dyDescent="0.3">
      <c r="A13" s="185" t="s">
        <v>239</v>
      </c>
      <c r="B13" s="185">
        <v>13667687615</v>
      </c>
      <c r="C13" s="186">
        <v>44492</v>
      </c>
      <c r="D13" s="185" t="s">
        <v>209</v>
      </c>
      <c r="E13" s="185" t="s">
        <v>235</v>
      </c>
      <c r="F13" s="185" t="s">
        <v>299</v>
      </c>
      <c r="G13" s="188">
        <v>0.59375</v>
      </c>
      <c r="H13" s="273"/>
      <c r="I13" s="291"/>
      <c r="J13" s="189"/>
    </row>
    <row r="14" spans="1:10" s="133" customFormat="1" ht="20" customHeight="1" x14ac:dyDescent="0.3">
      <c r="A14" s="185" t="s">
        <v>300</v>
      </c>
      <c r="B14" s="185">
        <v>13950155429</v>
      </c>
      <c r="C14" s="186">
        <v>44492</v>
      </c>
      <c r="D14" s="185" t="s">
        <v>209</v>
      </c>
      <c r="E14" s="185" t="s">
        <v>301</v>
      </c>
      <c r="F14" s="185" t="s">
        <v>302</v>
      </c>
      <c r="G14" s="188">
        <v>0.8125</v>
      </c>
      <c r="H14" s="134" t="s">
        <v>211</v>
      </c>
      <c r="I14" s="167">
        <v>260</v>
      </c>
      <c r="J14" s="189"/>
    </row>
    <row r="15" spans="1:10" s="133" customFormat="1" ht="20" customHeight="1" x14ac:dyDescent="0.3">
      <c r="A15" s="185" t="s">
        <v>256</v>
      </c>
      <c r="B15" s="185">
        <v>13878807055</v>
      </c>
      <c r="C15" s="186">
        <v>44492</v>
      </c>
      <c r="D15" s="185" t="s">
        <v>209</v>
      </c>
      <c r="E15" s="185" t="s">
        <v>216</v>
      </c>
      <c r="F15" s="185" t="s">
        <v>303</v>
      </c>
      <c r="G15" s="188"/>
      <c r="H15" s="134" t="s">
        <v>211</v>
      </c>
      <c r="I15" s="167">
        <v>260</v>
      </c>
      <c r="J15" s="189"/>
    </row>
    <row r="16" spans="1:10" s="133" customFormat="1" ht="20" customHeight="1" x14ac:dyDescent="0.3">
      <c r="A16" s="185" t="s">
        <v>215</v>
      </c>
      <c r="B16" s="185">
        <v>13471146426</v>
      </c>
      <c r="C16" s="186">
        <v>44493</v>
      </c>
      <c r="D16" s="185" t="s">
        <v>209</v>
      </c>
      <c r="E16" s="185" t="s">
        <v>216</v>
      </c>
      <c r="F16" s="185" t="s">
        <v>303</v>
      </c>
      <c r="G16" s="188">
        <v>0.83333333333333304</v>
      </c>
      <c r="H16" s="134" t="s">
        <v>211</v>
      </c>
      <c r="I16" s="167">
        <v>260</v>
      </c>
      <c r="J16" s="189" t="s">
        <v>304</v>
      </c>
    </row>
    <row r="17" spans="1:10" s="133" customFormat="1" ht="20" customHeight="1" x14ac:dyDescent="0.3">
      <c r="A17" s="185" t="s">
        <v>305</v>
      </c>
      <c r="B17" s="192">
        <v>13958096916</v>
      </c>
      <c r="C17" s="187">
        <v>44490</v>
      </c>
      <c r="D17" s="185" t="s">
        <v>268</v>
      </c>
      <c r="E17" s="185" t="s">
        <v>273</v>
      </c>
      <c r="F17" s="185"/>
      <c r="G17" s="188"/>
      <c r="H17" s="134" t="s">
        <v>211</v>
      </c>
      <c r="I17" s="167">
        <v>220</v>
      </c>
      <c r="J17" s="189"/>
    </row>
    <row r="18" spans="1:10" s="133" customFormat="1" ht="20" customHeight="1" x14ac:dyDescent="0.3">
      <c r="A18" s="185" t="s">
        <v>249</v>
      </c>
      <c r="B18" s="185">
        <v>13756661607</v>
      </c>
      <c r="C18" s="187">
        <v>44490</v>
      </c>
      <c r="D18" s="185" t="s">
        <v>268</v>
      </c>
      <c r="E18" s="185" t="s">
        <v>267</v>
      </c>
      <c r="F18" s="185"/>
      <c r="G18" s="188"/>
      <c r="H18" s="134" t="s">
        <v>211</v>
      </c>
      <c r="I18" s="167">
        <v>220</v>
      </c>
      <c r="J18" s="189"/>
    </row>
    <row r="19" spans="1:10" s="133" customFormat="1" ht="20" customHeight="1" x14ac:dyDescent="0.3">
      <c r="A19" s="185" t="s">
        <v>250</v>
      </c>
      <c r="B19" s="185">
        <v>15804301880</v>
      </c>
      <c r="C19" s="187">
        <v>44490</v>
      </c>
      <c r="D19" s="185" t="s">
        <v>268</v>
      </c>
      <c r="E19" s="185" t="s">
        <v>306</v>
      </c>
      <c r="F19" s="185"/>
      <c r="G19" s="188"/>
      <c r="H19" s="134" t="s">
        <v>211</v>
      </c>
      <c r="I19" s="167">
        <v>220</v>
      </c>
      <c r="J19" s="189"/>
    </row>
    <row r="20" spans="1:10" s="133" customFormat="1" ht="20" customHeight="1" x14ac:dyDescent="0.3">
      <c r="A20" s="185" t="s">
        <v>274</v>
      </c>
      <c r="B20" s="185">
        <v>18902268721</v>
      </c>
      <c r="C20" s="187">
        <v>44490</v>
      </c>
      <c r="D20" s="185" t="s">
        <v>268</v>
      </c>
      <c r="E20" s="185" t="s">
        <v>275</v>
      </c>
      <c r="F20" s="185"/>
      <c r="G20" s="188"/>
      <c r="H20" s="134" t="s">
        <v>211</v>
      </c>
      <c r="I20" s="167">
        <v>220</v>
      </c>
      <c r="J20" s="189"/>
    </row>
    <row r="21" spans="1:10" s="133" customFormat="1" ht="20" customHeight="1" x14ac:dyDescent="0.3">
      <c r="A21" s="185" t="s">
        <v>243</v>
      </c>
      <c r="B21" s="185">
        <v>18940257626</v>
      </c>
      <c r="C21" s="187">
        <v>44490</v>
      </c>
      <c r="D21" s="185" t="s">
        <v>268</v>
      </c>
      <c r="E21" s="185" t="s">
        <v>307</v>
      </c>
      <c r="F21" s="185"/>
      <c r="G21" s="188"/>
      <c r="H21" s="134" t="s">
        <v>211</v>
      </c>
      <c r="I21" s="167">
        <v>220</v>
      </c>
      <c r="J21" s="189"/>
    </row>
    <row r="22" spans="1:10" s="133" customFormat="1" ht="20" customHeight="1" x14ac:dyDescent="0.3">
      <c r="A22" s="185" t="s">
        <v>276</v>
      </c>
      <c r="B22" s="185">
        <v>15172519890</v>
      </c>
      <c r="C22" s="187">
        <v>44490</v>
      </c>
      <c r="D22" s="185" t="s">
        <v>268</v>
      </c>
      <c r="E22" s="185" t="s">
        <v>277</v>
      </c>
      <c r="F22" s="185"/>
      <c r="G22" s="188"/>
      <c r="H22" s="279" t="s">
        <v>211</v>
      </c>
      <c r="I22" s="286">
        <v>300</v>
      </c>
      <c r="J22" s="287" t="s">
        <v>308</v>
      </c>
    </row>
    <row r="23" spans="1:10" s="133" customFormat="1" ht="20" customHeight="1" x14ac:dyDescent="0.3">
      <c r="A23" s="185" t="s">
        <v>278</v>
      </c>
      <c r="B23" s="185"/>
      <c r="C23" s="187">
        <v>44490</v>
      </c>
      <c r="D23" s="185" t="s">
        <v>268</v>
      </c>
      <c r="E23" s="185" t="s">
        <v>309</v>
      </c>
      <c r="F23" s="193"/>
      <c r="G23" s="193"/>
      <c r="H23" s="279"/>
      <c r="I23" s="286"/>
      <c r="J23" s="288"/>
    </row>
    <row r="24" spans="1:10" s="133" customFormat="1" ht="20" customHeight="1" x14ac:dyDescent="0.3">
      <c r="A24" s="185" t="s">
        <v>300</v>
      </c>
      <c r="B24" s="194">
        <v>13950155429</v>
      </c>
      <c r="C24" s="187">
        <v>44490</v>
      </c>
      <c r="D24" s="185" t="s">
        <v>268</v>
      </c>
      <c r="E24" s="185" t="s">
        <v>267</v>
      </c>
      <c r="F24" s="195"/>
      <c r="G24" s="195"/>
      <c r="H24" s="134" t="s">
        <v>206</v>
      </c>
      <c r="I24" s="168">
        <v>350</v>
      </c>
      <c r="J24" s="196"/>
    </row>
    <row r="25" spans="1:10" s="133" customFormat="1" ht="20" customHeight="1" x14ac:dyDescent="0.3">
      <c r="A25" s="150"/>
      <c r="B25" s="150"/>
      <c r="C25" s="197"/>
      <c r="D25" s="198"/>
      <c r="E25" s="151"/>
      <c r="F25" s="198"/>
      <c r="G25" s="199"/>
      <c r="H25" s="151" t="s">
        <v>284</v>
      </c>
      <c r="I25" s="144">
        <f>SUM(I2:I24)</f>
        <v>4880</v>
      </c>
      <c r="J25" s="200"/>
    </row>
    <row r="26" spans="1:10" ht="20" customHeight="1" x14ac:dyDescent="0.3"/>
    <row r="27" spans="1:10" ht="20" customHeight="1" x14ac:dyDescent="0.3"/>
    <row r="28" spans="1:10" ht="20" customHeight="1" x14ac:dyDescent="0.3"/>
    <row r="29" spans="1:10" ht="20" customHeight="1" x14ac:dyDescent="0.3"/>
  </sheetData>
  <mergeCells count="7">
    <mergeCell ref="H22:H23"/>
    <mergeCell ref="I22:I23"/>
    <mergeCell ref="J22:J23"/>
    <mergeCell ref="H2:H4"/>
    <mergeCell ref="I2:I4"/>
    <mergeCell ref="H12:H13"/>
    <mergeCell ref="I12:I13"/>
  </mergeCells>
  <phoneticPr fontId="36" type="noConversion"/>
  <conditionalFormatting sqref="A6">
    <cfRule type="duplicateValues" dxfId="26" priority="4"/>
    <cfRule type="duplicateValues" dxfId="25" priority="5"/>
    <cfRule type="duplicateValues" dxfId="24" priority="6"/>
  </conditionalFormatting>
  <conditionalFormatting sqref="A10">
    <cfRule type="duplicateValues" dxfId="23" priority="7"/>
    <cfRule type="duplicateValues" dxfId="22" priority="8"/>
    <cfRule type="duplicateValues" dxfId="21" priority="9"/>
  </conditionalFormatting>
  <conditionalFormatting sqref="A23:A24">
    <cfRule type="duplicateValues" dxfId="20" priority="1"/>
    <cfRule type="duplicateValues" dxfId="19" priority="2"/>
    <cfRule type="duplicateValues" dxfId="18" priority="3"/>
  </conditionalFormatting>
  <conditionalFormatting sqref="A12:A13 A2:A5 A7:A9">
    <cfRule type="duplicateValues" dxfId="17" priority="10"/>
    <cfRule type="duplicateValues" dxfId="16" priority="11"/>
    <cfRule type="duplicateValues" dxfId="15" priority="12"/>
  </conditionalFormatting>
  <conditionalFormatting sqref="A17">
    <cfRule type="duplicateValues" dxfId="14" priority="13"/>
    <cfRule type="duplicateValues" dxfId="13" priority="14"/>
    <cfRule type="duplicateValues" dxfId="12" priority="15"/>
  </conditionalFormatting>
  <conditionalFormatting sqref="A14:A16 A11">
    <cfRule type="duplicateValues" dxfId="11" priority="16"/>
    <cfRule type="duplicateValues" dxfId="10" priority="17"/>
    <cfRule type="duplicateValues" dxfId="9" priority="18"/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B0B72-B0ED-41CC-AE4F-9AAC73A3B76A}">
  <dimension ref="A1:H22"/>
  <sheetViews>
    <sheetView zoomScale="80" zoomScaleNormal="80" workbookViewId="0">
      <selection activeCell="B5" sqref="B5"/>
    </sheetView>
  </sheetViews>
  <sheetFormatPr defaultRowHeight="14" x14ac:dyDescent="0.3"/>
  <cols>
    <col min="1" max="1" width="7.9140625" customWidth="1"/>
    <col min="8" max="8" width="44.58203125" customWidth="1"/>
  </cols>
  <sheetData>
    <row r="1" spans="1:8" s="162" customFormat="1" ht="20" customHeight="1" x14ac:dyDescent="0.3">
      <c r="A1" s="161" t="s">
        <v>310</v>
      </c>
      <c r="B1" s="161" t="s">
        <v>369</v>
      </c>
      <c r="C1" s="161" t="s">
        <v>370</v>
      </c>
      <c r="D1" s="161" t="s">
        <v>371</v>
      </c>
      <c r="E1" s="161" t="s">
        <v>372</v>
      </c>
      <c r="F1" s="161" t="s">
        <v>373</v>
      </c>
      <c r="G1" s="161" t="s">
        <v>374</v>
      </c>
      <c r="H1" s="161" t="s">
        <v>457</v>
      </c>
    </row>
    <row r="2" spans="1:8" s="162" customFormat="1" ht="20" customHeight="1" x14ac:dyDescent="0.3">
      <c r="A2" s="159">
        <v>1</v>
      </c>
      <c r="B2" s="181" t="s">
        <v>375</v>
      </c>
      <c r="C2" s="181" t="s">
        <v>376</v>
      </c>
      <c r="D2" s="211">
        <v>44489</v>
      </c>
      <c r="E2" s="211">
        <v>44491</v>
      </c>
      <c r="F2" s="181" t="s">
        <v>377</v>
      </c>
      <c r="G2" s="181">
        <v>1800</v>
      </c>
      <c r="H2" s="300" t="s">
        <v>458</v>
      </c>
    </row>
    <row r="3" spans="1:8" s="162" customFormat="1" ht="20" customHeight="1" x14ac:dyDescent="0.3">
      <c r="A3" s="159">
        <v>2</v>
      </c>
      <c r="B3" s="159" t="s">
        <v>378</v>
      </c>
      <c r="C3" s="159" t="s">
        <v>379</v>
      </c>
      <c r="D3" s="163">
        <v>44489</v>
      </c>
      <c r="E3" s="163">
        <v>44491</v>
      </c>
      <c r="F3" s="159" t="s">
        <v>377</v>
      </c>
      <c r="G3" s="159">
        <v>1600</v>
      </c>
      <c r="H3" s="301"/>
    </row>
    <row r="4" spans="1:8" s="162" customFormat="1" ht="20" customHeight="1" x14ac:dyDescent="0.3">
      <c r="A4" s="159">
        <v>3</v>
      </c>
      <c r="B4" s="159" t="s">
        <v>380</v>
      </c>
      <c r="C4" s="159" t="s">
        <v>379</v>
      </c>
      <c r="D4" s="163">
        <v>44489</v>
      </c>
      <c r="E4" s="163">
        <v>44491</v>
      </c>
      <c r="F4" s="159" t="s">
        <v>377</v>
      </c>
      <c r="G4" s="159">
        <v>1600</v>
      </c>
      <c r="H4" s="301"/>
    </row>
    <row r="5" spans="1:8" s="162" customFormat="1" ht="20" customHeight="1" x14ac:dyDescent="0.3">
      <c r="A5" s="159">
        <v>4</v>
      </c>
      <c r="B5" s="181" t="s">
        <v>381</v>
      </c>
      <c r="C5" s="181" t="s">
        <v>376</v>
      </c>
      <c r="D5" s="211">
        <v>44489</v>
      </c>
      <c r="E5" s="211">
        <v>44491</v>
      </c>
      <c r="F5" s="181" t="s">
        <v>377</v>
      </c>
      <c r="G5" s="181">
        <v>1600</v>
      </c>
      <c r="H5" s="302"/>
    </row>
    <row r="6" spans="1:8" s="162" customFormat="1" ht="20" customHeight="1" x14ac:dyDescent="0.3">
      <c r="A6" s="159">
        <v>5</v>
      </c>
      <c r="B6" s="159" t="s">
        <v>366</v>
      </c>
      <c r="C6" s="159" t="s">
        <v>379</v>
      </c>
      <c r="D6" s="163">
        <v>44489</v>
      </c>
      <c r="E6" s="163">
        <v>44491</v>
      </c>
      <c r="F6" s="159" t="s">
        <v>377</v>
      </c>
      <c r="G6" s="159">
        <v>1600</v>
      </c>
      <c r="H6" s="301"/>
    </row>
    <row r="7" spans="1:8" s="162" customFormat="1" ht="20" customHeight="1" x14ac:dyDescent="0.3">
      <c r="A7" s="159">
        <v>6</v>
      </c>
      <c r="B7" s="159" t="s">
        <v>335</v>
      </c>
      <c r="C7" s="159" t="s">
        <v>379</v>
      </c>
      <c r="D7" s="163">
        <v>44489</v>
      </c>
      <c r="E7" s="163">
        <v>44490</v>
      </c>
      <c r="F7" s="159" t="s">
        <v>377</v>
      </c>
      <c r="G7" s="159">
        <v>800</v>
      </c>
      <c r="H7" s="301"/>
    </row>
    <row r="8" spans="1:8" s="162" customFormat="1" ht="20" customHeight="1" x14ac:dyDescent="0.3">
      <c r="A8" s="159">
        <v>7</v>
      </c>
      <c r="B8" s="159" t="s">
        <v>343</v>
      </c>
      <c r="C8" s="159" t="s">
        <v>376</v>
      </c>
      <c r="D8" s="163">
        <v>44490</v>
      </c>
      <c r="E8" s="164">
        <v>44491</v>
      </c>
      <c r="F8" s="159" t="s">
        <v>377</v>
      </c>
      <c r="G8" s="159">
        <v>800</v>
      </c>
      <c r="H8" s="300"/>
    </row>
    <row r="9" spans="1:8" s="162" customFormat="1" ht="20" customHeight="1" x14ac:dyDescent="0.3">
      <c r="A9" s="159">
        <v>8</v>
      </c>
      <c r="B9" s="159" t="s">
        <v>358</v>
      </c>
      <c r="C9" s="159" t="s">
        <v>379</v>
      </c>
      <c r="D9" s="163">
        <v>44490</v>
      </c>
      <c r="E9" s="164">
        <v>44491</v>
      </c>
      <c r="F9" s="159" t="s">
        <v>377</v>
      </c>
      <c r="G9" s="159">
        <v>800</v>
      </c>
      <c r="H9" s="301"/>
    </row>
    <row r="10" spans="1:8" s="162" customFormat="1" ht="20" customHeight="1" x14ac:dyDescent="0.3">
      <c r="A10" s="159">
        <v>9</v>
      </c>
      <c r="B10" s="159" t="s">
        <v>351</v>
      </c>
      <c r="C10" s="159" t="s">
        <v>376</v>
      </c>
      <c r="D10" s="163">
        <v>44490</v>
      </c>
      <c r="E10" s="164">
        <v>44492</v>
      </c>
      <c r="F10" s="159" t="s">
        <v>377</v>
      </c>
      <c r="G10" s="159">
        <v>1600</v>
      </c>
      <c r="H10" s="301"/>
    </row>
    <row r="11" spans="1:8" s="162" customFormat="1" ht="20" customHeight="1" x14ac:dyDescent="0.3">
      <c r="A11" s="159">
        <v>10</v>
      </c>
      <c r="B11" s="159" t="s">
        <v>382</v>
      </c>
      <c r="C11" s="159" t="s">
        <v>376</v>
      </c>
      <c r="D11" s="163">
        <v>44490</v>
      </c>
      <c r="E11" s="164">
        <v>44492</v>
      </c>
      <c r="F11" s="159" t="s">
        <v>377</v>
      </c>
      <c r="G11" s="159">
        <v>1600</v>
      </c>
      <c r="H11" s="301"/>
    </row>
    <row r="12" spans="1:8" s="162" customFormat="1" ht="20" customHeight="1" x14ac:dyDescent="0.3">
      <c r="A12" s="159">
        <v>11</v>
      </c>
      <c r="B12" s="159" t="s">
        <v>361</v>
      </c>
      <c r="C12" s="159" t="s">
        <v>376</v>
      </c>
      <c r="D12" s="163">
        <v>44489</v>
      </c>
      <c r="E12" s="163">
        <v>44490</v>
      </c>
      <c r="F12" s="292" t="s">
        <v>383</v>
      </c>
      <c r="G12" s="292">
        <v>980</v>
      </c>
      <c r="H12" s="301"/>
    </row>
    <row r="13" spans="1:8" s="162" customFormat="1" ht="20" customHeight="1" x14ac:dyDescent="0.3">
      <c r="A13" s="159">
        <v>12</v>
      </c>
      <c r="B13" s="159" t="s">
        <v>362</v>
      </c>
      <c r="C13" s="159" t="s">
        <v>376</v>
      </c>
      <c r="D13" s="163">
        <v>44489</v>
      </c>
      <c r="E13" s="163">
        <v>44490</v>
      </c>
      <c r="F13" s="293"/>
      <c r="G13" s="293"/>
      <c r="H13" s="301"/>
    </row>
    <row r="14" spans="1:8" s="162" customFormat="1" ht="20" customHeight="1" x14ac:dyDescent="0.3">
      <c r="A14" s="159">
        <v>13</v>
      </c>
      <c r="B14" s="159" t="s">
        <v>363</v>
      </c>
      <c r="C14" s="159" t="s">
        <v>376</v>
      </c>
      <c r="D14" s="163">
        <v>44490</v>
      </c>
      <c r="E14" s="164">
        <v>44492</v>
      </c>
      <c r="F14" s="292" t="s">
        <v>383</v>
      </c>
      <c r="G14" s="292">
        <v>1960</v>
      </c>
      <c r="H14" s="303" t="s">
        <v>453</v>
      </c>
    </row>
    <row r="15" spans="1:8" s="162" customFormat="1" ht="20" customHeight="1" x14ac:dyDescent="0.3">
      <c r="A15" s="159">
        <v>14</v>
      </c>
      <c r="B15" s="181" t="s">
        <v>384</v>
      </c>
      <c r="C15" s="181" t="s">
        <v>376</v>
      </c>
      <c r="D15" s="211">
        <v>44490</v>
      </c>
      <c r="E15" s="212">
        <v>44492</v>
      </c>
      <c r="F15" s="293"/>
      <c r="G15" s="293"/>
      <c r="H15" s="303"/>
    </row>
    <row r="16" spans="1:8" s="162" customFormat="1" ht="20" customHeight="1" x14ac:dyDescent="0.3">
      <c r="A16" s="159">
        <v>15</v>
      </c>
      <c r="B16" s="159" t="s">
        <v>385</v>
      </c>
      <c r="C16" s="159" t="s">
        <v>376</v>
      </c>
      <c r="D16" s="163">
        <v>44490</v>
      </c>
      <c r="E16" s="164">
        <v>44492</v>
      </c>
      <c r="F16" s="292" t="s">
        <v>383</v>
      </c>
      <c r="G16" s="292">
        <v>1960</v>
      </c>
      <c r="H16" s="301"/>
    </row>
    <row r="17" spans="1:8" s="162" customFormat="1" ht="20" customHeight="1" x14ac:dyDescent="0.3">
      <c r="A17" s="159">
        <v>16</v>
      </c>
      <c r="B17" s="159" t="s">
        <v>386</v>
      </c>
      <c r="C17" s="159" t="s">
        <v>376</v>
      </c>
      <c r="D17" s="163">
        <v>44490</v>
      </c>
      <c r="E17" s="164">
        <v>44492</v>
      </c>
      <c r="F17" s="293"/>
      <c r="G17" s="293"/>
      <c r="H17" s="301"/>
    </row>
    <row r="18" spans="1:8" s="162" customFormat="1" ht="20" customHeight="1" x14ac:dyDescent="0.3">
      <c r="A18" s="159">
        <v>17</v>
      </c>
      <c r="B18" s="159" t="s">
        <v>387</v>
      </c>
      <c r="C18" s="159" t="s">
        <v>376</v>
      </c>
      <c r="D18" s="163">
        <v>44490</v>
      </c>
      <c r="E18" s="164">
        <v>44491</v>
      </c>
      <c r="F18" s="292" t="s">
        <v>383</v>
      </c>
      <c r="G18" s="292">
        <v>980</v>
      </c>
      <c r="H18" s="300"/>
    </row>
    <row r="19" spans="1:8" s="162" customFormat="1" ht="20" customHeight="1" x14ac:dyDescent="0.3">
      <c r="A19" s="159">
        <v>18</v>
      </c>
      <c r="B19" s="159" t="s">
        <v>456</v>
      </c>
      <c r="C19" s="159" t="s">
        <v>376</v>
      </c>
      <c r="D19" s="163">
        <v>44490</v>
      </c>
      <c r="E19" s="164">
        <v>44491</v>
      </c>
      <c r="F19" s="293"/>
      <c r="G19" s="293"/>
      <c r="H19" s="300"/>
    </row>
    <row r="20" spans="1:8" s="213" customFormat="1" ht="20" customHeight="1" x14ac:dyDescent="0.3">
      <c r="A20" s="181">
        <v>19</v>
      </c>
      <c r="B20" s="181" t="s">
        <v>415</v>
      </c>
      <c r="C20" s="181" t="s">
        <v>376</v>
      </c>
      <c r="D20" s="211">
        <v>44490</v>
      </c>
      <c r="E20" s="212">
        <v>44491</v>
      </c>
      <c r="F20" s="181" t="s">
        <v>377</v>
      </c>
      <c r="G20" s="181">
        <v>800</v>
      </c>
      <c r="H20" s="304"/>
    </row>
    <row r="21" spans="1:8" s="213" customFormat="1" ht="20" customHeight="1" x14ac:dyDescent="0.3">
      <c r="A21" s="181">
        <v>20</v>
      </c>
      <c r="B21" s="181" t="s">
        <v>454</v>
      </c>
      <c r="C21" s="181" t="s">
        <v>379</v>
      </c>
      <c r="D21" s="211">
        <v>44490</v>
      </c>
      <c r="E21" s="212">
        <v>44491</v>
      </c>
      <c r="F21" s="181" t="s">
        <v>383</v>
      </c>
      <c r="G21" s="181">
        <v>980</v>
      </c>
      <c r="H21" s="305" t="s">
        <v>455</v>
      </c>
    </row>
    <row r="22" spans="1:8" ht="20" customHeight="1" x14ac:dyDescent="0.3">
      <c r="F22" s="298" t="s">
        <v>390</v>
      </c>
      <c r="G22" s="299">
        <f>SUM(G2:G21)</f>
        <v>21460</v>
      </c>
      <c r="H22" s="306"/>
    </row>
  </sheetData>
  <mergeCells count="9">
    <mergeCell ref="F12:F13"/>
    <mergeCell ref="G12:G13"/>
    <mergeCell ref="F14:F15"/>
    <mergeCell ref="G14:G15"/>
    <mergeCell ref="F18:F19"/>
    <mergeCell ref="G18:G19"/>
    <mergeCell ref="H14:H15"/>
    <mergeCell ref="F16:F17"/>
    <mergeCell ref="G16:G17"/>
  </mergeCells>
  <phoneticPr fontId="36" type="noConversion"/>
  <conditionalFormatting sqref="B2">
    <cfRule type="duplicateValues" dxfId="8" priority="1"/>
    <cfRule type="duplicateValues" dxfId="7" priority="2"/>
  </conditionalFormatting>
  <conditionalFormatting sqref="B2">
    <cfRule type="duplicateValues" dxfId="6" priority="3"/>
  </conditionalFormatting>
  <conditionalFormatting sqref="A2:A21">
    <cfRule type="duplicateValues" dxfId="5" priority="4"/>
    <cfRule type="duplicateValues" dxfId="4" priority="5"/>
  </conditionalFormatting>
  <conditionalFormatting sqref="A2:A21">
    <cfRule type="duplicateValues" dxfId="3" priority="6"/>
  </conditionalFormatting>
  <conditionalFormatting sqref="B3:B21">
    <cfRule type="duplicateValues" dxfId="2" priority="7"/>
    <cfRule type="duplicateValues" dxfId="1" priority="8"/>
  </conditionalFormatting>
  <conditionalFormatting sqref="B3:B21">
    <cfRule type="duplicateValues" dxfId="0" priority="9"/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49AEC-7300-485D-803D-11A83ECA7949}">
  <dimension ref="A1:J57"/>
  <sheetViews>
    <sheetView zoomScale="90" zoomScaleNormal="90" workbookViewId="0">
      <selection activeCell="K11" sqref="K11"/>
    </sheetView>
  </sheetViews>
  <sheetFormatPr defaultRowHeight="14" x14ac:dyDescent="0.3"/>
  <cols>
    <col min="3" max="3" width="14.08203125" customWidth="1"/>
    <col min="4" max="4" width="12.1640625" customWidth="1"/>
    <col min="9" max="9" width="9.58203125" customWidth="1"/>
    <col min="10" max="10" width="25.83203125" bestFit="1" customWidth="1"/>
  </cols>
  <sheetData>
    <row r="1" spans="1:10" ht="20" customHeight="1" x14ac:dyDescent="0.3">
      <c r="A1" s="152" t="s">
        <v>310</v>
      </c>
      <c r="B1" s="152" t="s">
        <v>311</v>
      </c>
      <c r="C1" s="152" t="s">
        <v>312</v>
      </c>
      <c r="D1" s="152" t="s">
        <v>313</v>
      </c>
      <c r="E1" s="152" t="s">
        <v>314</v>
      </c>
      <c r="F1" s="152" t="s">
        <v>315</v>
      </c>
      <c r="G1" s="152" t="s">
        <v>316</v>
      </c>
      <c r="H1" s="152" t="s">
        <v>317</v>
      </c>
      <c r="I1" s="152" t="s">
        <v>318</v>
      </c>
    </row>
    <row r="2" spans="1:10" s="156" customFormat="1" ht="20" customHeight="1" x14ac:dyDescent="0.3">
      <c r="A2" s="295">
        <v>1</v>
      </c>
      <c r="B2" s="153" t="s">
        <v>319</v>
      </c>
      <c r="C2" s="153" t="s">
        <v>320</v>
      </c>
      <c r="D2" s="154">
        <v>44490</v>
      </c>
      <c r="E2" s="153" t="s">
        <v>321</v>
      </c>
      <c r="F2" s="153">
        <v>0</v>
      </c>
      <c r="G2" s="153">
        <v>0</v>
      </c>
      <c r="H2" s="136">
        <v>711</v>
      </c>
      <c r="I2" s="153">
        <f>F2+G2+H2</f>
        <v>711</v>
      </c>
      <c r="J2" s="155" t="s">
        <v>322</v>
      </c>
    </row>
    <row r="3" spans="1:10" s="156" customFormat="1" ht="20" customHeight="1" x14ac:dyDescent="0.3">
      <c r="A3" s="296"/>
      <c r="B3" s="153" t="s">
        <v>319</v>
      </c>
      <c r="C3" s="153" t="s">
        <v>323</v>
      </c>
      <c r="D3" s="154">
        <v>44493</v>
      </c>
      <c r="E3" s="153" t="s">
        <v>321</v>
      </c>
      <c r="F3" s="153">
        <v>0</v>
      </c>
      <c r="G3" s="153">
        <v>0</v>
      </c>
      <c r="H3" s="153">
        <v>711</v>
      </c>
      <c r="I3" s="153">
        <f t="shared" ref="I3:I25" si="0">F3+G3+H3</f>
        <v>711</v>
      </c>
      <c r="J3" s="155" t="s">
        <v>322</v>
      </c>
    </row>
    <row r="4" spans="1:10" s="156" customFormat="1" ht="20" customHeight="1" x14ac:dyDescent="0.3">
      <c r="A4" s="295">
        <v>2</v>
      </c>
      <c r="B4" s="153" t="s">
        <v>324</v>
      </c>
      <c r="C4" s="153" t="s">
        <v>325</v>
      </c>
      <c r="D4" s="154">
        <v>44490</v>
      </c>
      <c r="E4" s="153" t="s">
        <v>321</v>
      </c>
      <c r="F4" s="153">
        <v>0</v>
      </c>
      <c r="G4" s="153">
        <v>0</v>
      </c>
      <c r="H4" s="153">
        <v>508</v>
      </c>
      <c r="I4" s="153">
        <f t="shared" si="0"/>
        <v>508</v>
      </c>
      <c r="J4" s="155" t="s">
        <v>322</v>
      </c>
    </row>
    <row r="5" spans="1:10" s="156" customFormat="1" ht="20" customHeight="1" x14ac:dyDescent="0.3">
      <c r="A5" s="296"/>
      <c r="B5" s="153" t="s">
        <v>324</v>
      </c>
      <c r="C5" s="153" t="s">
        <v>326</v>
      </c>
      <c r="D5" s="154">
        <v>44492</v>
      </c>
      <c r="E5" s="153" t="s">
        <v>321</v>
      </c>
      <c r="F5" s="153">
        <v>0</v>
      </c>
      <c r="G5" s="153">
        <v>0</v>
      </c>
      <c r="H5" s="153">
        <v>290</v>
      </c>
      <c r="I5" s="153">
        <f t="shared" si="0"/>
        <v>290</v>
      </c>
      <c r="J5" s="155" t="s">
        <v>322</v>
      </c>
    </row>
    <row r="6" spans="1:10" s="156" customFormat="1" ht="20" customHeight="1" x14ac:dyDescent="0.3">
      <c r="A6" s="295">
        <v>3</v>
      </c>
      <c r="B6" s="153" t="s">
        <v>228</v>
      </c>
      <c r="C6" s="153" t="s">
        <v>327</v>
      </c>
      <c r="D6" s="154">
        <v>44489</v>
      </c>
      <c r="E6" s="153" t="s">
        <v>321</v>
      </c>
      <c r="F6" s="153">
        <v>1600</v>
      </c>
      <c r="G6" s="153">
        <v>50</v>
      </c>
      <c r="H6" s="153">
        <v>0</v>
      </c>
      <c r="I6" s="153">
        <f t="shared" si="0"/>
        <v>1650</v>
      </c>
      <c r="J6" s="155"/>
    </row>
    <row r="7" spans="1:10" s="156" customFormat="1" ht="20" customHeight="1" x14ac:dyDescent="0.3">
      <c r="A7" s="296"/>
      <c r="B7" s="153" t="s">
        <v>228</v>
      </c>
      <c r="C7" s="153" t="s">
        <v>328</v>
      </c>
      <c r="D7" s="154">
        <v>44491</v>
      </c>
      <c r="E7" s="153" t="s">
        <v>321</v>
      </c>
      <c r="F7" s="153">
        <v>1520</v>
      </c>
      <c r="G7" s="153">
        <v>50</v>
      </c>
      <c r="H7" s="153">
        <v>0</v>
      </c>
      <c r="I7" s="153">
        <f t="shared" si="0"/>
        <v>1570</v>
      </c>
    </row>
    <row r="8" spans="1:10" s="156" customFormat="1" ht="20" customHeight="1" x14ac:dyDescent="0.3">
      <c r="A8" s="295">
        <v>4</v>
      </c>
      <c r="B8" s="153" t="s">
        <v>256</v>
      </c>
      <c r="C8" s="153" t="s">
        <v>329</v>
      </c>
      <c r="D8" s="154">
        <v>44490</v>
      </c>
      <c r="E8" s="153" t="s">
        <v>321</v>
      </c>
      <c r="F8" s="153">
        <v>930</v>
      </c>
      <c r="G8" s="153">
        <v>50</v>
      </c>
      <c r="H8" s="153">
        <v>0</v>
      </c>
      <c r="I8" s="153">
        <f t="shared" si="0"/>
        <v>980</v>
      </c>
    </row>
    <row r="9" spans="1:10" s="156" customFormat="1" ht="20" customHeight="1" x14ac:dyDescent="0.3">
      <c r="A9" s="296"/>
      <c r="B9" s="153" t="s">
        <v>256</v>
      </c>
      <c r="C9" s="153" t="s">
        <v>330</v>
      </c>
      <c r="D9" s="154">
        <v>44492</v>
      </c>
      <c r="E9" s="153" t="s">
        <v>321</v>
      </c>
      <c r="F9" s="153">
        <v>930</v>
      </c>
      <c r="G9" s="153">
        <v>50</v>
      </c>
      <c r="H9" s="153">
        <v>443</v>
      </c>
      <c r="I9" s="153">
        <f t="shared" si="0"/>
        <v>1423</v>
      </c>
    </row>
    <row r="10" spans="1:10" s="156" customFormat="1" ht="20" customHeight="1" x14ac:dyDescent="0.3">
      <c r="A10" s="295">
        <v>5</v>
      </c>
      <c r="B10" s="153" t="s">
        <v>246</v>
      </c>
      <c r="C10" s="153" t="s">
        <v>331</v>
      </c>
      <c r="D10" s="154">
        <v>44490</v>
      </c>
      <c r="E10" s="153" t="s">
        <v>321</v>
      </c>
      <c r="F10" s="153">
        <v>1610</v>
      </c>
      <c r="G10" s="153">
        <v>50</v>
      </c>
      <c r="H10" s="153">
        <v>0</v>
      </c>
      <c r="I10" s="153">
        <f t="shared" si="0"/>
        <v>1660</v>
      </c>
    </row>
    <row r="11" spans="1:10" s="156" customFormat="1" ht="20" customHeight="1" x14ac:dyDescent="0.3">
      <c r="A11" s="296"/>
      <c r="B11" s="153" t="s">
        <v>246</v>
      </c>
      <c r="C11" s="153" t="s">
        <v>332</v>
      </c>
      <c r="D11" s="154">
        <v>44492</v>
      </c>
      <c r="E11" s="153" t="s">
        <v>321</v>
      </c>
      <c r="F11" s="153">
        <v>1710</v>
      </c>
      <c r="G11" s="153">
        <v>50</v>
      </c>
      <c r="H11" s="153">
        <v>171</v>
      </c>
      <c r="I11" s="153">
        <f t="shared" si="0"/>
        <v>1931</v>
      </c>
    </row>
    <row r="12" spans="1:10" s="156" customFormat="1" ht="20" customHeight="1" x14ac:dyDescent="0.3">
      <c r="A12" s="295">
        <v>6</v>
      </c>
      <c r="B12" s="153" t="s">
        <v>215</v>
      </c>
      <c r="C12" s="153" t="s">
        <v>329</v>
      </c>
      <c r="D12" s="154">
        <v>44489</v>
      </c>
      <c r="E12" s="153" t="s">
        <v>321</v>
      </c>
      <c r="F12" s="153">
        <v>990</v>
      </c>
      <c r="G12" s="153">
        <v>50</v>
      </c>
      <c r="H12" s="153">
        <v>0</v>
      </c>
      <c r="I12" s="153">
        <f t="shared" si="0"/>
        <v>1040</v>
      </c>
    </row>
    <row r="13" spans="1:10" s="156" customFormat="1" ht="20" customHeight="1" x14ac:dyDescent="0.3">
      <c r="A13" s="296"/>
      <c r="B13" s="153" t="s">
        <v>215</v>
      </c>
      <c r="C13" s="153" t="s">
        <v>330</v>
      </c>
      <c r="D13" s="154">
        <v>44493</v>
      </c>
      <c r="E13" s="153" t="s">
        <v>321</v>
      </c>
      <c r="F13" s="153">
        <v>930</v>
      </c>
      <c r="G13" s="153">
        <v>50</v>
      </c>
      <c r="H13" s="153">
        <v>0</v>
      </c>
      <c r="I13" s="153">
        <f t="shared" si="0"/>
        <v>980</v>
      </c>
    </row>
    <row r="14" spans="1:10" s="156" customFormat="1" ht="20" customHeight="1" x14ac:dyDescent="0.3">
      <c r="A14" s="295">
        <v>7</v>
      </c>
      <c r="B14" s="153" t="s">
        <v>238</v>
      </c>
      <c r="C14" s="153" t="s">
        <v>333</v>
      </c>
      <c r="D14" s="154">
        <v>44490</v>
      </c>
      <c r="E14" s="153" t="s">
        <v>321</v>
      </c>
      <c r="F14" s="153">
        <v>1220</v>
      </c>
      <c r="G14" s="153">
        <v>50</v>
      </c>
      <c r="H14" s="153">
        <v>0</v>
      </c>
      <c r="I14" s="153">
        <f t="shared" si="0"/>
        <v>1270</v>
      </c>
    </row>
    <row r="15" spans="1:10" s="156" customFormat="1" ht="20" customHeight="1" x14ac:dyDescent="0.3">
      <c r="A15" s="296"/>
      <c r="B15" s="153" t="s">
        <v>238</v>
      </c>
      <c r="C15" s="153" t="s">
        <v>334</v>
      </c>
      <c r="D15" s="154">
        <v>44492</v>
      </c>
      <c r="E15" s="153" t="s">
        <v>321</v>
      </c>
      <c r="F15" s="153">
        <v>1300</v>
      </c>
      <c r="G15" s="153">
        <v>50</v>
      </c>
      <c r="H15" s="153">
        <v>0</v>
      </c>
      <c r="I15" s="153">
        <f t="shared" si="0"/>
        <v>1350</v>
      </c>
    </row>
    <row r="16" spans="1:10" s="156" customFormat="1" ht="20" customHeight="1" x14ac:dyDescent="0.3">
      <c r="A16" s="295">
        <v>8</v>
      </c>
      <c r="B16" s="153" t="s">
        <v>239</v>
      </c>
      <c r="C16" s="153" t="s">
        <v>333</v>
      </c>
      <c r="D16" s="154">
        <v>44490</v>
      </c>
      <c r="E16" s="153" t="s">
        <v>321</v>
      </c>
      <c r="F16" s="153">
        <v>1220</v>
      </c>
      <c r="G16" s="153">
        <v>50</v>
      </c>
      <c r="H16" s="153">
        <v>0</v>
      </c>
      <c r="I16" s="153">
        <f t="shared" si="0"/>
        <v>1270</v>
      </c>
    </row>
    <row r="17" spans="1:10" s="156" customFormat="1" ht="20" customHeight="1" x14ac:dyDescent="0.3">
      <c r="A17" s="296"/>
      <c r="B17" s="153" t="s">
        <v>239</v>
      </c>
      <c r="C17" s="153" t="s">
        <v>334</v>
      </c>
      <c r="D17" s="154">
        <v>44492</v>
      </c>
      <c r="E17" s="153" t="s">
        <v>321</v>
      </c>
      <c r="F17" s="153">
        <v>1300</v>
      </c>
      <c r="G17" s="153">
        <v>50</v>
      </c>
      <c r="H17" s="153">
        <v>0</v>
      </c>
      <c r="I17" s="153">
        <f t="shared" si="0"/>
        <v>1350</v>
      </c>
    </row>
    <row r="18" spans="1:10" s="156" customFormat="1" ht="20" customHeight="1" x14ac:dyDescent="0.3">
      <c r="A18" s="295">
        <v>9</v>
      </c>
      <c r="B18" s="153" t="s">
        <v>335</v>
      </c>
      <c r="C18" s="153" t="s">
        <v>336</v>
      </c>
      <c r="D18" s="154">
        <v>44489</v>
      </c>
      <c r="E18" s="153" t="s">
        <v>321</v>
      </c>
      <c r="F18" s="153">
        <v>1470</v>
      </c>
      <c r="G18" s="153">
        <v>50</v>
      </c>
      <c r="H18" s="153">
        <v>350</v>
      </c>
      <c r="I18" s="153">
        <f>F18+G18+H18</f>
        <v>1870</v>
      </c>
    </row>
    <row r="19" spans="1:10" s="156" customFormat="1" ht="20" customHeight="1" x14ac:dyDescent="0.3">
      <c r="A19" s="296"/>
      <c r="B19" s="153" t="s">
        <v>218</v>
      </c>
      <c r="C19" s="153" t="s">
        <v>337</v>
      </c>
      <c r="D19" s="154">
        <v>44490</v>
      </c>
      <c r="E19" s="153" t="s">
        <v>321</v>
      </c>
      <c r="F19" s="153">
        <v>1370</v>
      </c>
      <c r="G19" s="153">
        <v>50</v>
      </c>
      <c r="H19" s="153">
        <v>0</v>
      </c>
      <c r="I19" s="153">
        <f>F19+G19+H19</f>
        <v>1420</v>
      </c>
    </row>
    <row r="20" spans="1:10" s="156" customFormat="1" ht="20" customHeight="1" x14ac:dyDescent="0.3">
      <c r="A20" s="295">
        <v>10</v>
      </c>
      <c r="B20" s="153" t="s">
        <v>212</v>
      </c>
      <c r="C20" s="153" t="s">
        <v>331</v>
      </c>
      <c r="D20" s="154">
        <v>44489</v>
      </c>
      <c r="E20" s="153" t="s">
        <v>321</v>
      </c>
      <c r="F20" s="153">
        <v>1710</v>
      </c>
      <c r="G20" s="153">
        <v>50</v>
      </c>
      <c r="H20" s="153">
        <v>0</v>
      </c>
      <c r="I20" s="153">
        <f t="shared" si="0"/>
        <v>1760</v>
      </c>
    </row>
    <row r="21" spans="1:10" s="156" customFormat="1" ht="20" customHeight="1" x14ac:dyDescent="0.3">
      <c r="A21" s="296"/>
      <c r="B21" s="153" t="s">
        <v>212</v>
      </c>
      <c r="C21" s="153" t="s">
        <v>326</v>
      </c>
      <c r="D21" s="154">
        <v>44491</v>
      </c>
      <c r="E21" s="153" t="s">
        <v>321</v>
      </c>
      <c r="F21" s="153">
        <v>330</v>
      </c>
      <c r="G21" s="153">
        <v>50</v>
      </c>
      <c r="H21" s="153">
        <v>0</v>
      </c>
      <c r="I21" s="153">
        <f t="shared" si="0"/>
        <v>380</v>
      </c>
    </row>
    <row r="22" spans="1:10" s="156" customFormat="1" ht="20" customHeight="1" x14ac:dyDescent="0.3">
      <c r="A22" s="295">
        <v>11</v>
      </c>
      <c r="B22" s="153" t="s">
        <v>300</v>
      </c>
      <c r="C22" s="153" t="s">
        <v>338</v>
      </c>
      <c r="D22" s="154">
        <v>44490</v>
      </c>
      <c r="E22" s="153" t="s">
        <v>321</v>
      </c>
      <c r="F22" s="153">
        <v>910</v>
      </c>
      <c r="G22" s="153">
        <v>50</v>
      </c>
      <c r="H22" s="153">
        <v>0</v>
      </c>
      <c r="I22" s="153">
        <f t="shared" si="0"/>
        <v>960</v>
      </c>
    </row>
    <row r="23" spans="1:10" s="156" customFormat="1" ht="20" customHeight="1" x14ac:dyDescent="0.3">
      <c r="A23" s="296"/>
      <c r="B23" s="153" t="s">
        <v>300</v>
      </c>
      <c r="C23" s="153" t="s">
        <v>339</v>
      </c>
      <c r="D23" s="154">
        <v>44492</v>
      </c>
      <c r="E23" s="153" t="s">
        <v>321</v>
      </c>
      <c r="F23" s="153">
        <v>840</v>
      </c>
      <c r="G23" s="153">
        <v>50</v>
      </c>
      <c r="H23" s="153">
        <v>0</v>
      </c>
      <c r="I23" s="153">
        <f t="shared" si="0"/>
        <v>890</v>
      </c>
    </row>
    <row r="24" spans="1:10" s="156" customFormat="1" ht="20" customHeight="1" x14ac:dyDescent="0.3">
      <c r="A24" s="294">
        <v>12</v>
      </c>
      <c r="B24" s="153" t="s">
        <v>231</v>
      </c>
      <c r="C24" s="153" t="s">
        <v>336</v>
      </c>
      <c r="D24" s="154">
        <v>44489</v>
      </c>
      <c r="E24" s="153" t="s">
        <v>321</v>
      </c>
      <c r="F24" s="153">
        <v>1560</v>
      </c>
      <c r="G24" s="153">
        <v>50</v>
      </c>
      <c r="H24" s="153">
        <v>0</v>
      </c>
      <c r="I24" s="153">
        <f t="shared" si="0"/>
        <v>1610</v>
      </c>
    </row>
    <row r="25" spans="1:10" s="156" customFormat="1" ht="20" customHeight="1" x14ac:dyDescent="0.3">
      <c r="A25" s="294"/>
      <c r="B25" s="153" t="s">
        <v>231</v>
      </c>
      <c r="C25" s="153" t="s">
        <v>340</v>
      </c>
      <c r="D25" s="154">
        <v>44490</v>
      </c>
      <c r="E25" s="153" t="s">
        <v>321</v>
      </c>
      <c r="F25" s="153">
        <v>1750</v>
      </c>
      <c r="G25" s="153">
        <v>50</v>
      </c>
      <c r="H25" s="153">
        <v>0</v>
      </c>
      <c r="I25" s="153">
        <f t="shared" si="0"/>
        <v>1800</v>
      </c>
    </row>
    <row r="26" spans="1:10" s="156" customFormat="1" ht="20" customHeight="1" x14ac:dyDescent="0.3">
      <c r="D26" s="157"/>
      <c r="G26" s="307" t="s">
        <v>341</v>
      </c>
      <c r="H26" s="307"/>
      <c r="I26" s="308">
        <f>SUM(I2:I25)</f>
        <v>29384</v>
      </c>
    </row>
    <row r="27" spans="1:10" s="156" customFormat="1" ht="20" customHeight="1" x14ac:dyDescent="0.3">
      <c r="A27" s="152" t="s">
        <v>310</v>
      </c>
      <c r="B27" s="152" t="s">
        <v>342</v>
      </c>
      <c r="C27" s="152" t="s">
        <v>312</v>
      </c>
      <c r="D27" s="152" t="s">
        <v>313</v>
      </c>
      <c r="E27" s="152" t="s">
        <v>314</v>
      </c>
      <c r="F27" s="152" t="s">
        <v>315</v>
      </c>
      <c r="G27" s="152" t="s">
        <v>316</v>
      </c>
      <c r="H27" s="152" t="s">
        <v>317</v>
      </c>
      <c r="I27" s="152" t="s">
        <v>318</v>
      </c>
    </row>
    <row r="28" spans="1:10" s="156" customFormat="1" ht="20" customHeight="1" x14ac:dyDescent="0.3">
      <c r="A28" s="294">
        <v>1</v>
      </c>
      <c r="B28" s="158" t="s">
        <v>343</v>
      </c>
      <c r="C28" s="159" t="s">
        <v>344</v>
      </c>
      <c r="D28" s="154">
        <v>44490</v>
      </c>
      <c r="E28" s="159" t="s">
        <v>345</v>
      </c>
      <c r="F28" s="159">
        <v>1642.5</v>
      </c>
      <c r="G28" s="159">
        <v>0</v>
      </c>
      <c r="H28" s="159">
        <v>0</v>
      </c>
      <c r="I28" s="160">
        <f t="shared" ref="I28:I49" si="1">F28+G28+H28</f>
        <v>1642.5</v>
      </c>
    </row>
    <row r="29" spans="1:10" s="156" customFormat="1" ht="20" customHeight="1" x14ac:dyDescent="0.3">
      <c r="A29" s="294"/>
      <c r="B29" s="158" t="s">
        <v>343</v>
      </c>
      <c r="C29" s="159" t="s">
        <v>346</v>
      </c>
      <c r="D29" s="154">
        <v>44491</v>
      </c>
      <c r="E29" s="159" t="s">
        <v>347</v>
      </c>
      <c r="F29" s="159">
        <v>832.5</v>
      </c>
      <c r="G29" s="159">
        <v>0</v>
      </c>
      <c r="H29" s="159">
        <v>0</v>
      </c>
      <c r="I29" s="160">
        <f t="shared" si="1"/>
        <v>832.5</v>
      </c>
    </row>
    <row r="30" spans="1:10" s="156" customFormat="1" ht="20" customHeight="1" x14ac:dyDescent="0.3">
      <c r="A30" s="294">
        <v>2</v>
      </c>
      <c r="B30" s="158" t="s">
        <v>348</v>
      </c>
      <c r="C30" s="159" t="s">
        <v>349</v>
      </c>
      <c r="D30" s="154">
        <v>44490</v>
      </c>
      <c r="E30" s="159" t="s">
        <v>347</v>
      </c>
      <c r="F30" s="159">
        <v>0</v>
      </c>
      <c r="G30" s="159">
        <v>0</v>
      </c>
      <c r="H30" s="159">
        <v>26.5</v>
      </c>
      <c r="I30" s="160">
        <f t="shared" si="1"/>
        <v>26.5</v>
      </c>
      <c r="J30" s="155" t="s">
        <v>322</v>
      </c>
    </row>
    <row r="31" spans="1:10" s="156" customFormat="1" ht="20" customHeight="1" x14ac:dyDescent="0.3">
      <c r="A31" s="294"/>
      <c r="B31" s="158" t="s">
        <v>348</v>
      </c>
      <c r="C31" s="159" t="s">
        <v>350</v>
      </c>
      <c r="D31" s="154">
        <v>44490</v>
      </c>
      <c r="E31" s="159" t="s">
        <v>347</v>
      </c>
      <c r="F31" s="159">
        <v>0</v>
      </c>
      <c r="G31" s="159">
        <v>0</v>
      </c>
      <c r="H31" s="159">
        <v>53</v>
      </c>
      <c r="I31" s="160">
        <f t="shared" si="1"/>
        <v>53</v>
      </c>
      <c r="J31" s="155" t="s">
        <v>322</v>
      </c>
    </row>
    <row r="32" spans="1:10" s="156" customFormat="1" ht="20" customHeight="1" x14ac:dyDescent="0.3">
      <c r="A32" s="294">
        <v>3</v>
      </c>
      <c r="B32" s="158" t="s">
        <v>351</v>
      </c>
      <c r="C32" s="159" t="s">
        <v>352</v>
      </c>
      <c r="D32" s="154">
        <v>44490</v>
      </c>
      <c r="E32" s="159" t="s">
        <v>347</v>
      </c>
      <c r="F32" s="159">
        <v>453</v>
      </c>
      <c r="G32" s="159">
        <v>0</v>
      </c>
      <c r="H32" s="159">
        <v>0</v>
      </c>
      <c r="I32" s="160">
        <f t="shared" si="1"/>
        <v>453</v>
      </c>
      <c r="J32" s="155"/>
    </row>
    <row r="33" spans="1:10" s="156" customFormat="1" ht="20" customHeight="1" x14ac:dyDescent="0.3">
      <c r="A33" s="294"/>
      <c r="B33" s="180" t="s">
        <v>351</v>
      </c>
      <c r="C33" s="181" t="s">
        <v>353</v>
      </c>
      <c r="D33" s="182">
        <v>44491</v>
      </c>
      <c r="E33" s="181" t="s">
        <v>347</v>
      </c>
      <c r="F33" s="181">
        <v>453</v>
      </c>
      <c r="G33" s="181">
        <v>0</v>
      </c>
      <c r="H33" s="181">
        <v>90.5</v>
      </c>
      <c r="I33" s="183">
        <f t="shared" si="1"/>
        <v>543.5</v>
      </c>
      <c r="J33" s="184"/>
    </row>
    <row r="34" spans="1:10" s="156" customFormat="1" ht="20" customHeight="1" x14ac:dyDescent="0.3">
      <c r="A34" s="294">
        <v>4</v>
      </c>
      <c r="B34" s="158" t="s">
        <v>354</v>
      </c>
      <c r="C34" s="159" t="s">
        <v>355</v>
      </c>
      <c r="D34" s="154">
        <v>44491</v>
      </c>
      <c r="E34" s="159" t="s">
        <v>356</v>
      </c>
      <c r="F34" s="159">
        <v>200.5</v>
      </c>
      <c r="G34" s="159">
        <v>0</v>
      </c>
      <c r="H34" s="159">
        <v>0</v>
      </c>
      <c r="I34" s="160">
        <f t="shared" si="1"/>
        <v>200.5</v>
      </c>
      <c r="J34" s="155"/>
    </row>
    <row r="35" spans="1:10" s="156" customFormat="1" ht="20" customHeight="1" x14ac:dyDescent="0.3">
      <c r="A35" s="294"/>
      <c r="B35" s="158" t="s">
        <v>354</v>
      </c>
      <c r="C35" s="159" t="s">
        <v>357</v>
      </c>
      <c r="D35" s="154">
        <v>44490</v>
      </c>
      <c r="E35" s="159" t="s">
        <v>347</v>
      </c>
      <c r="F35" s="159">
        <v>320</v>
      </c>
      <c r="G35" s="159">
        <v>0</v>
      </c>
      <c r="H35" s="159">
        <v>0</v>
      </c>
      <c r="I35" s="160">
        <f t="shared" si="1"/>
        <v>320</v>
      </c>
    </row>
    <row r="36" spans="1:10" s="156" customFormat="1" ht="20" customHeight="1" x14ac:dyDescent="0.3">
      <c r="A36" s="294">
        <v>5</v>
      </c>
      <c r="B36" s="158" t="s">
        <v>358</v>
      </c>
      <c r="C36" s="159" t="s">
        <v>357</v>
      </c>
      <c r="D36" s="154">
        <v>44490</v>
      </c>
      <c r="E36" s="159" t="s">
        <v>347</v>
      </c>
      <c r="F36" s="159">
        <v>320</v>
      </c>
      <c r="G36" s="159">
        <v>0</v>
      </c>
      <c r="H36" s="159">
        <v>0</v>
      </c>
      <c r="I36" s="160">
        <f t="shared" si="1"/>
        <v>320</v>
      </c>
    </row>
    <row r="37" spans="1:10" s="156" customFormat="1" ht="20" customHeight="1" x14ac:dyDescent="0.3">
      <c r="A37" s="294"/>
      <c r="B37" s="158" t="s">
        <v>358</v>
      </c>
      <c r="C37" s="159" t="s">
        <v>355</v>
      </c>
      <c r="D37" s="154">
        <v>44492</v>
      </c>
      <c r="E37" s="159" t="s">
        <v>347</v>
      </c>
      <c r="F37" s="159">
        <v>320</v>
      </c>
      <c r="G37" s="159">
        <v>0</v>
      </c>
      <c r="H37" s="159">
        <v>0</v>
      </c>
      <c r="I37" s="160">
        <f t="shared" si="1"/>
        <v>320</v>
      </c>
    </row>
    <row r="38" spans="1:10" s="156" customFormat="1" ht="20" customHeight="1" x14ac:dyDescent="0.3">
      <c r="A38" s="294">
        <v>6</v>
      </c>
      <c r="B38" s="158" t="s">
        <v>359</v>
      </c>
      <c r="C38" s="159" t="s">
        <v>360</v>
      </c>
      <c r="D38" s="154">
        <v>44490</v>
      </c>
      <c r="E38" s="159" t="s">
        <v>347</v>
      </c>
      <c r="F38" s="159">
        <v>319</v>
      </c>
      <c r="G38" s="159">
        <v>0</v>
      </c>
      <c r="H38" s="159">
        <v>0</v>
      </c>
      <c r="I38" s="160">
        <f t="shared" si="1"/>
        <v>319</v>
      </c>
    </row>
    <row r="39" spans="1:10" s="156" customFormat="1" ht="20" customHeight="1" x14ac:dyDescent="0.3">
      <c r="A39" s="294"/>
      <c r="B39" s="158" t="s">
        <v>359</v>
      </c>
      <c r="C39" s="159" t="s">
        <v>355</v>
      </c>
      <c r="D39" s="154">
        <v>44490</v>
      </c>
      <c r="E39" s="159" t="s">
        <v>347</v>
      </c>
      <c r="F39" s="159">
        <v>320</v>
      </c>
      <c r="G39" s="159">
        <v>0</v>
      </c>
      <c r="H39" s="159">
        <v>0</v>
      </c>
      <c r="I39" s="160">
        <f t="shared" si="1"/>
        <v>320</v>
      </c>
    </row>
    <row r="40" spans="1:10" s="156" customFormat="1" ht="20" customHeight="1" x14ac:dyDescent="0.3">
      <c r="A40" s="294">
        <v>7</v>
      </c>
      <c r="B40" s="158" t="s">
        <v>361</v>
      </c>
      <c r="C40" s="159" t="s">
        <v>360</v>
      </c>
      <c r="D40" s="154">
        <v>44489</v>
      </c>
      <c r="E40" s="159" t="s">
        <v>347</v>
      </c>
      <c r="F40" s="159">
        <v>319</v>
      </c>
      <c r="G40" s="159">
        <v>0</v>
      </c>
      <c r="H40" s="159">
        <v>16</v>
      </c>
      <c r="I40" s="160">
        <f t="shared" si="1"/>
        <v>335</v>
      </c>
    </row>
    <row r="41" spans="1:10" s="156" customFormat="1" ht="20" customHeight="1" x14ac:dyDescent="0.3">
      <c r="A41" s="294"/>
      <c r="B41" s="158" t="s">
        <v>361</v>
      </c>
      <c r="C41" s="159" t="s">
        <v>355</v>
      </c>
      <c r="D41" s="154">
        <v>44490</v>
      </c>
      <c r="E41" s="159" t="s">
        <v>347</v>
      </c>
      <c r="F41" s="159">
        <v>320</v>
      </c>
      <c r="G41" s="159">
        <v>0</v>
      </c>
      <c r="H41" s="159">
        <v>0</v>
      </c>
      <c r="I41" s="160">
        <f t="shared" si="1"/>
        <v>320</v>
      </c>
    </row>
    <row r="42" spans="1:10" s="156" customFormat="1" ht="20" customHeight="1" x14ac:dyDescent="0.3">
      <c r="A42" s="294">
        <v>8</v>
      </c>
      <c r="B42" s="158" t="s">
        <v>362</v>
      </c>
      <c r="C42" s="159" t="s">
        <v>360</v>
      </c>
      <c r="D42" s="154">
        <v>44490</v>
      </c>
      <c r="E42" s="159" t="s">
        <v>347</v>
      </c>
      <c r="F42" s="159">
        <v>319</v>
      </c>
      <c r="G42" s="159">
        <v>0</v>
      </c>
      <c r="H42" s="159">
        <v>16</v>
      </c>
      <c r="I42" s="160">
        <f t="shared" si="1"/>
        <v>335</v>
      </c>
    </row>
    <row r="43" spans="1:10" s="156" customFormat="1" ht="20" customHeight="1" x14ac:dyDescent="0.3">
      <c r="A43" s="294"/>
      <c r="B43" s="158" t="s">
        <v>362</v>
      </c>
      <c r="C43" s="159" t="s">
        <v>355</v>
      </c>
      <c r="D43" s="154">
        <v>44490</v>
      </c>
      <c r="E43" s="159" t="s">
        <v>347</v>
      </c>
      <c r="F43" s="159">
        <v>320</v>
      </c>
      <c r="G43" s="159">
        <v>0</v>
      </c>
      <c r="H43" s="159">
        <v>0</v>
      </c>
      <c r="I43" s="160">
        <f t="shared" si="1"/>
        <v>320</v>
      </c>
    </row>
    <row r="44" spans="1:10" s="156" customFormat="1" ht="20" customHeight="1" x14ac:dyDescent="0.3">
      <c r="A44" s="294">
        <v>9</v>
      </c>
      <c r="B44" s="158" t="s">
        <v>363</v>
      </c>
      <c r="C44" s="159" t="s">
        <v>364</v>
      </c>
      <c r="D44" s="154">
        <v>44490</v>
      </c>
      <c r="E44" s="159" t="s">
        <v>356</v>
      </c>
      <c r="F44" s="159">
        <v>244</v>
      </c>
      <c r="G44" s="159">
        <v>0</v>
      </c>
      <c r="H44" s="159">
        <v>19.5</v>
      </c>
      <c r="I44" s="160">
        <f t="shared" si="1"/>
        <v>263.5</v>
      </c>
    </row>
    <row r="45" spans="1:10" s="156" customFormat="1" ht="20" customHeight="1" x14ac:dyDescent="0.3">
      <c r="A45" s="294"/>
      <c r="B45" s="158" t="s">
        <v>363</v>
      </c>
      <c r="C45" s="159" t="s">
        <v>365</v>
      </c>
      <c r="D45" s="154">
        <v>44492</v>
      </c>
      <c r="E45" s="159" t="s">
        <v>347</v>
      </c>
      <c r="F45" s="159">
        <v>391</v>
      </c>
      <c r="G45" s="159">
        <v>0</v>
      </c>
      <c r="H45" s="159">
        <v>0</v>
      </c>
      <c r="I45" s="160">
        <f t="shared" si="1"/>
        <v>391</v>
      </c>
    </row>
    <row r="46" spans="1:10" s="156" customFormat="1" ht="20" customHeight="1" x14ac:dyDescent="0.3">
      <c r="A46" s="153">
        <v>10</v>
      </c>
      <c r="B46" s="158" t="s">
        <v>366</v>
      </c>
      <c r="C46" s="159" t="s">
        <v>367</v>
      </c>
      <c r="D46" s="154">
        <v>44491</v>
      </c>
      <c r="E46" s="159" t="s">
        <v>347</v>
      </c>
      <c r="F46" s="159">
        <v>231.5</v>
      </c>
      <c r="G46" s="159">
        <v>0</v>
      </c>
      <c r="H46" s="159">
        <v>0</v>
      </c>
      <c r="I46" s="160">
        <f t="shared" si="1"/>
        <v>231.5</v>
      </c>
    </row>
    <row r="47" spans="1:10" s="156" customFormat="1" ht="20" customHeight="1" x14ac:dyDescent="0.3">
      <c r="A47" s="173">
        <v>11</v>
      </c>
      <c r="B47" s="159" t="s">
        <v>401</v>
      </c>
      <c r="C47" s="159" t="s">
        <v>448</v>
      </c>
      <c r="D47" s="154">
        <v>44490</v>
      </c>
      <c r="E47" s="159" t="s">
        <v>347</v>
      </c>
      <c r="F47" s="159">
        <v>518</v>
      </c>
      <c r="G47" s="159">
        <v>0</v>
      </c>
      <c r="H47" s="159">
        <v>0</v>
      </c>
      <c r="I47" s="159">
        <f t="shared" si="1"/>
        <v>518</v>
      </c>
      <c r="J47" s="155"/>
    </row>
    <row r="48" spans="1:10" s="156" customFormat="1" ht="20" customHeight="1" x14ac:dyDescent="0.3">
      <c r="A48" s="294">
        <v>12</v>
      </c>
      <c r="B48" s="159" t="s">
        <v>375</v>
      </c>
      <c r="C48" s="159" t="s">
        <v>336</v>
      </c>
      <c r="D48" s="154">
        <v>44489</v>
      </c>
      <c r="E48" s="159" t="s">
        <v>347</v>
      </c>
      <c r="F48" s="159">
        <v>567</v>
      </c>
      <c r="G48" s="159">
        <v>0</v>
      </c>
      <c r="H48" s="159">
        <v>0</v>
      </c>
      <c r="I48" s="159">
        <f t="shared" si="1"/>
        <v>567</v>
      </c>
      <c r="J48" s="155"/>
    </row>
    <row r="49" spans="1:10" s="156" customFormat="1" ht="20" customHeight="1" x14ac:dyDescent="0.3">
      <c r="A49" s="294"/>
      <c r="B49" s="159" t="s">
        <v>375</v>
      </c>
      <c r="C49" s="159" t="s">
        <v>337</v>
      </c>
      <c r="D49" s="154">
        <v>44492</v>
      </c>
      <c r="E49" s="159" t="s">
        <v>347</v>
      </c>
      <c r="F49" s="159">
        <v>567</v>
      </c>
      <c r="G49" s="159">
        <v>0</v>
      </c>
      <c r="H49" s="159">
        <v>0</v>
      </c>
      <c r="I49" s="159">
        <f t="shared" si="1"/>
        <v>567</v>
      </c>
      <c r="J49" s="155"/>
    </row>
    <row r="50" spans="1:10" s="156" customFormat="1" ht="20" customHeight="1" x14ac:dyDescent="0.3">
      <c r="D50" s="157"/>
      <c r="G50" s="307" t="s">
        <v>368</v>
      </c>
      <c r="H50" s="307"/>
      <c r="I50" s="308">
        <f>SUM(I28:I49)</f>
        <v>9198.5</v>
      </c>
    </row>
    <row r="51" spans="1:10" s="156" customFormat="1" ht="20" customHeight="1" x14ac:dyDescent="0.3">
      <c r="D51" s="157"/>
    </row>
    <row r="52" spans="1:10" s="156" customFormat="1" ht="20" customHeight="1" x14ac:dyDescent="0.3">
      <c r="D52" s="157"/>
    </row>
    <row r="53" spans="1:10" s="156" customFormat="1" ht="20" customHeight="1" x14ac:dyDescent="0.3">
      <c r="D53" s="157"/>
    </row>
    <row r="54" spans="1:10" s="156" customFormat="1" ht="20" customHeight="1" x14ac:dyDescent="0.3">
      <c r="D54" s="157"/>
    </row>
    <row r="55" spans="1:10" s="156" customFormat="1" ht="20" customHeight="1" x14ac:dyDescent="0.3">
      <c r="D55" s="157"/>
    </row>
    <row r="56" spans="1:10" ht="20" customHeight="1" x14ac:dyDescent="0.3"/>
    <row r="57" spans="1:10" ht="20" customHeight="1" x14ac:dyDescent="0.3"/>
  </sheetData>
  <mergeCells count="24">
    <mergeCell ref="A12:A13"/>
    <mergeCell ref="A2:A3"/>
    <mergeCell ref="A4:A5"/>
    <mergeCell ref="A6:A7"/>
    <mergeCell ref="A8:A9"/>
    <mergeCell ref="A10:A11"/>
    <mergeCell ref="A36:A37"/>
    <mergeCell ref="A14:A15"/>
    <mergeCell ref="A16:A17"/>
    <mergeCell ref="A18:A19"/>
    <mergeCell ref="A20:A21"/>
    <mergeCell ref="A22:A23"/>
    <mergeCell ref="A24:A25"/>
    <mergeCell ref="G26:H26"/>
    <mergeCell ref="A28:A29"/>
    <mergeCell ref="A30:A31"/>
    <mergeCell ref="A32:A33"/>
    <mergeCell ref="A34:A35"/>
    <mergeCell ref="A38:A39"/>
    <mergeCell ref="A40:A41"/>
    <mergeCell ref="A42:A43"/>
    <mergeCell ref="A44:A45"/>
    <mergeCell ref="G50:H50"/>
    <mergeCell ref="A48:A49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17229-5095-493E-A82D-EAB7B8083AE2}">
  <dimension ref="A1:K22"/>
  <sheetViews>
    <sheetView tabSelected="1" zoomScale="70" zoomScaleNormal="70" workbookViewId="0">
      <selection activeCell="J6" sqref="J6"/>
    </sheetView>
  </sheetViews>
  <sheetFormatPr defaultRowHeight="14" x14ac:dyDescent="0.3"/>
  <cols>
    <col min="1" max="1" width="8.6640625" style="179"/>
    <col min="2" max="2" width="9.33203125" style="179" customWidth="1"/>
    <col min="3" max="3" width="8.6640625" style="179"/>
    <col min="4" max="4" width="12.33203125" style="179" bestFit="1" customWidth="1"/>
    <col min="5" max="5" width="18.4140625" style="179" customWidth="1"/>
    <col min="6" max="6" width="13" style="179" customWidth="1"/>
    <col min="7" max="7" width="8.6640625" style="179"/>
    <col min="8" max="8" width="9" style="179" customWidth="1"/>
    <col min="9" max="9" width="19.6640625" style="179" bestFit="1" customWidth="1"/>
    <col min="10" max="10" width="22.4140625" style="179" customWidth="1"/>
    <col min="11" max="11" width="27.25" style="179" customWidth="1"/>
    <col min="12" max="16384" width="8.6640625" style="179"/>
  </cols>
  <sheetData>
    <row r="1" spans="1:11" s="162" customFormat="1" ht="20" customHeight="1" x14ac:dyDescent="0.3">
      <c r="B1" s="162" t="s">
        <v>391</v>
      </c>
      <c r="C1" s="162" t="s">
        <v>392</v>
      </c>
      <c r="G1" s="162" t="s">
        <v>393</v>
      </c>
      <c r="H1" s="162" t="s">
        <v>394</v>
      </c>
      <c r="I1" s="162" t="s">
        <v>395</v>
      </c>
      <c r="J1" s="162" t="s">
        <v>396</v>
      </c>
      <c r="K1" s="162" t="s">
        <v>288</v>
      </c>
    </row>
    <row r="2" spans="1:11" s="162" customFormat="1" ht="40" customHeight="1" x14ac:dyDescent="0.3">
      <c r="A2" s="162">
        <v>1</v>
      </c>
      <c r="B2" s="162" t="s">
        <v>397</v>
      </c>
      <c r="C2" s="162" t="s">
        <v>388</v>
      </c>
      <c r="D2" s="162">
        <v>15962755286</v>
      </c>
      <c r="E2" s="174" t="s">
        <v>398</v>
      </c>
      <c r="F2" s="175" t="s">
        <v>399</v>
      </c>
      <c r="G2" s="162" t="s">
        <v>400</v>
      </c>
      <c r="H2" s="177">
        <v>400</v>
      </c>
      <c r="I2" s="162" t="s">
        <v>401</v>
      </c>
      <c r="J2" s="176" t="s">
        <v>402</v>
      </c>
      <c r="K2" s="176" t="s">
        <v>403</v>
      </c>
    </row>
    <row r="3" spans="1:11" s="162" customFormat="1" ht="40" customHeight="1" x14ac:dyDescent="0.3">
      <c r="A3" s="162">
        <v>2</v>
      </c>
      <c r="B3" s="162" t="s">
        <v>397</v>
      </c>
      <c r="C3" s="162" t="s">
        <v>388</v>
      </c>
      <c r="D3" s="162">
        <v>15962755286</v>
      </c>
      <c r="E3" s="174" t="s">
        <v>398</v>
      </c>
      <c r="F3" s="175" t="s">
        <v>399</v>
      </c>
      <c r="G3" s="162" t="s">
        <v>400</v>
      </c>
      <c r="H3" s="177">
        <v>30.09</v>
      </c>
      <c r="I3" s="162" t="s">
        <v>375</v>
      </c>
      <c r="J3" s="176" t="s">
        <v>404</v>
      </c>
      <c r="K3" s="175"/>
    </row>
    <row r="4" spans="1:11" s="162" customFormat="1" ht="40" customHeight="1" x14ac:dyDescent="0.3">
      <c r="A4" s="162">
        <v>3</v>
      </c>
      <c r="B4" s="162" t="s">
        <v>397</v>
      </c>
      <c r="C4" s="162" t="s">
        <v>388</v>
      </c>
      <c r="D4" s="162">
        <v>15962755286</v>
      </c>
      <c r="E4" s="174" t="s">
        <v>398</v>
      </c>
      <c r="F4" s="175" t="s">
        <v>399</v>
      </c>
      <c r="G4" s="162" t="s">
        <v>400</v>
      </c>
      <c r="H4" s="177">
        <v>51</v>
      </c>
      <c r="I4" s="162" t="s">
        <v>375</v>
      </c>
      <c r="J4" s="176" t="s">
        <v>404</v>
      </c>
      <c r="K4" s="175"/>
    </row>
    <row r="5" spans="1:11" s="162" customFormat="1" ht="40" customHeight="1" x14ac:dyDescent="0.3">
      <c r="A5" s="162">
        <v>4</v>
      </c>
      <c r="B5" s="162" t="s">
        <v>397</v>
      </c>
      <c r="C5" s="162" t="s">
        <v>388</v>
      </c>
      <c r="D5" s="162">
        <v>15962755286</v>
      </c>
      <c r="E5" s="174" t="s">
        <v>398</v>
      </c>
      <c r="F5" s="175" t="s">
        <v>399</v>
      </c>
      <c r="G5" s="162" t="s">
        <v>400</v>
      </c>
      <c r="H5" s="177">
        <v>172.15</v>
      </c>
      <c r="I5" s="162" t="s">
        <v>335</v>
      </c>
      <c r="J5" s="176" t="s">
        <v>405</v>
      </c>
      <c r="K5" s="175"/>
    </row>
    <row r="6" spans="1:11" s="162" customFormat="1" ht="40" customHeight="1" x14ac:dyDescent="0.3">
      <c r="A6" s="162">
        <v>5</v>
      </c>
      <c r="B6" s="162" t="s">
        <v>397</v>
      </c>
      <c r="C6" s="162" t="s">
        <v>388</v>
      </c>
      <c r="D6" s="162">
        <v>15962755286</v>
      </c>
      <c r="E6" s="174" t="s">
        <v>398</v>
      </c>
      <c r="F6" s="175" t="s">
        <v>399</v>
      </c>
      <c r="G6" s="162" t="s">
        <v>400</v>
      </c>
      <c r="H6" s="177">
        <v>35.71</v>
      </c>
      <c r="I6" s="162" t="s">
        <v>354</v>
      </c>
      <c r="J6" s="176" t="s">
        <v>406</v>
      </c>
      <c r="K6" s="175"/>
    </row>
    <row r="7" spans="1:11" s="162" customFormat="1" ht="40" customHeight="1" x14ac:dyDescent="0.3">
      <c r="A7" s="162">
        <v>6</v>
      </c>
      <c r="B7" s="162" t="s">
        <v>397</v>
      </c>
      <c r="C7" s="162" t="s">
        <v>407</v>
      </c>
      <c r="D7" s="162">
        <v>13971023906</v>
      </c>
      <c r="E7" s="174" t="s">
        <v>408</v>
      </c>
      <c r="F7" s="175" t="s">
        <v>409</v>
      </c>
      <c r="G7" s="162" t="s">
        <v>400</v>
      </c>
      <c r="H7" s="177">
        <v>243.44</v>
      </c>
      <c r="I7" s="162" t="s">
        <v>410</v>
      </c>
      <c r="J7" s="178" t="s">
        <v>411</v>
      </c>
      <c r="K7" s="176" t="s">
        <v>412</v>
      </c>
    </row>
    <row r="8" spans="1:11" s="162" customFormat="1" ht="40" customHeight="1" x14ac:dyDescent="0.3">
      <c r="A8" s="162">
        <v>7</v>
      </c>
      <c r="B8" s="162" t="s">
        <v>397</v>
      </c>
      <c r="C8" s="162" t="s">
        <v>389</v>
      </c>
      <c r="D8" s="162">
        <v>13522583622</v>
      </c>
      <c r="E8" s="174" t="s">
        <v>413</v>
      </c>
      <c r="F8" s="175" t="s">
        <v>414</v>
      </c>
      <c r="G8" s="162" t="s">
        <v>400</v>
      </c>
      <c r="H8" s="177">
        <v>184.36</v>
      </c>
      <c r="I8" s="162" t="s">
        <v>415</v>
      </c>
      <c r="J8" s="178" t="s">
        <v>416</v>
      </c>
      <c r="K8" s="176" t="s">
        <v>417</v>
      </c>
    </row>
    <row r="9" spans="1:11" s="162" customFormat="1" ht="40" customHeight="1" x14ac:dyDescent="0.3">
      <c r="A9" s="162">
        <v>8</v>
      </c>
      <c r="B9" s="162" t="s">
        <v>397</v>
      </c>
      <c r="C9" s="162" t="s">
        <v>418</v>
      </c>
      <c r="D9" s="162">
        <v>13522583622</v>
      </c>
      <c r="E9" s="162" t="s">
        <v>419</v>
      </c>
      <c r="F9" s="175" t="s">
        <v>420</v>
      </c>
      <c r="G9" s="162" t="s">
        <v>400</v>
      </c>
      <c r="H9" s="177">
        <v>399.94</v>
      </c>
      <c r="I9" s="162" t="s">
        <v>387</v>
      </c>
      <c r="J9" s="178" t="s">
        <v>421</v>
      </c>
      <c r="K9" s="176" t="s">
        <v>417</v>
      </c>
    </row>
    <row r="10" spans="1:11" s="162" customFormat="1" ht="40" customHeight="1" x14ac:dyDescent="0.3">
      <c r="A10" s="162">
        <v>9</v>
      </c>
      <c r="B10" s="162" t="s">
        <v>397</v>
      </c>
      <c r="C10" s="162" t="s">
        <v>418</v>
      </c>
      <c r="D10" s="162">
        <v>13522583622</v>
      </c>
      <c r="E10" s="162" t="s">
        <v>419</v>
      </c>
      <c r="F10" s="175" t="s">
        <v>420</v>
      </c>
      <c r="G10" s="162" t="s">
        <v>400</v>
      </c>
      <c r="H10" s="177">
        <v>442.59</v>
      </c>
      <c r="I10" s="162" t="s">
        <v>366</v>
      </c>
      <c r="J10" s="178" t="s">
        <v>421</v>
      </c>
      <c r="K10" s="176" t="s">
        <v>417</v>
      </c>
    </row>
    <row r="11" spans="1:11" s="162" customFormat="1" ht="50" customHeight="1" x14ac:dyDescent="0.3">
      <c r="A11" s="162">
        <v>10</v>
      </c>
      <c r="B11" s="162" t="s">
        <v>422</v>
      </c>
      <c r="C11" s="162" t="s">
        <v>423</v>
      </c>
      <c r="D11" s="162">
        <v>18796252038</v>
      </c>
      <c r="E11" s="174" t="s">
        <v>424</v>
      </c>
      <c r="F11" s="175" t="s">
        <v>425</v>
      </c>
      <c r="G11" s="162" t="s">
        <v>400</v>
      </c>
      <c r="H11" s="177">
        <v>129.03</v>
      </c>
      <c r="I11" s="162" t="s">
        <v>378</v>
      </c>
      <c r="J11" s="176" t="s">
        <v>405</v>
      </c>
      <c r="K11" s="176" t="s">
        <v>426</v>
      </c>
    </row>
    <row r="12" spans="1:11" s="162" customFormat="1" ht="50" customHeight="1" x14ac:dyDescent="0.3">
      <c r="A12" s="162">
        <v>11</v>
      </c>
      <c r="B12" s="162" t="s">
        <v>422</v>
      </c>
      <c r="C12" s="162" t="s">
        <v>423</v>
      </c>
      <c r="D12" s="162">
        <v>18796252038</v>
      </c>
      <c r="E12" s="174" t="s">
        <v>424</v>
      </c>
      <c r="F12" s="175" t="s">
        <v>425</v>
      </c>
      <c r="G12" s="162" t="s">
        <v>400</v>
      </c>
      <c r="H12" s="177">
        <v>69</v>
      </c>
      <c r="I12" s="162" t="s">
        <v>427</v>
      </c>
      <c r="J12" s="176" t="s">
        <v>428</v>
      </c>
      <c r="K12" s="176" t="s">
        <v>429</v>
      </c>
    </row>
    <row r="13" spans="1:11" s="162" customFormat="1" ht="50" customHeight="1" x14ac:dyDescent="0.3">
      <c r="A13" s="162">
        <v>12</v>
      </c>
      <c r="B13" s="162" t="s">
        <v>422</v>
      </c>
      <c r="C13" s="162" t="s">
        <v>430</v>
      </c>
      <c r="D13" s="162">
        <v>18410051279</v>
      </c>
      <c r="E13" s="174" t="s">
        <v>431</v>
      </c>
      <c r="F13" s="175" t="s">
        <v>432</v>
      </c>
      <c r="G13" s="162" t="s">
        <v>400</v>
      </c>
      <c r="H13" s="177">
        <v>32</v>
      </c>
      <c r="I13" s="162" t="s">
        <v>354</v>
      </c>
      <c r="J13" s="176" t="s">
        <v>406</v>
      </c>
      <c r="K13" s="176" t="s">
        <v>433</v>
      </c>
    </row>
    <row r="14" spans="1:11" s="162" customFormat="1" ht="50" customHeight="1" x14ac:dyDescent="0.3">
      <c r="A14" s="162">
        <v>13</v>
      </c>
      <c r="B14" s="162" t="s">
        <v>422</v>
      </c>
      <c r="C14" s="162" t="s">
        <v>430</v>
      </c>
      <c r="D14" s="162">
        <v>18410051279</v>
      </c>
      <c r="E14" s="174" t="s">
        <v>431</v>
      </c>
      <c r="F14" s="175" t="s">
        <v>432</v>
      </c>
      <c r="G14" s="162" t="s">
        <v>400</v>
      </c>
      <c r="H14" s="177">
        <v>85.73</v>
      </c>
      <c r="I14" s="162" t="s">
        <v>351</v>
      </c>
      <c r="J14" s="176" t="s">
        <v>434</v>
      </c>
      <c r="K14" s="176" t="s">
        <v>435</v>
      </c>
    </row>
    <row r="15" spans="1:11" s="162" customFormat="1" ht="50" customHeight="1" x14ac:dyDescent="0.3">
      <c r="A15" s="162">
        <v>14</v>
      </c>
      <c r="B15" s="162" t="s">
        <v>422</v>
      </c>
      <c r="C15" s="162" t="s">
        <v>430</v>
      </c>
      <c r="D15" s="162">
        <v>18410051279</v>
      </c>
      <c r="E15" s="174" t="s">
        <v>431</v>
      </c>
      <c r="F15" s="175" t="s">
        <v>432</v>
      </c>
      <c r="G15" s="162" t="s">
        <v>400</v>
      </c>
      <c r="H15" s="177">
        <v>169.02</v>
      </c>
      <c r="I15" s="162" t="s">
        <v>436</v>
      </c>
      <c r="J15" s="176" t="s">
        <v>437</v>
      </c>
      <c r="K15" s="176" t="s">
        <v>438</v>
      </c>
    </row>
    <row r="16" spans="1:11" s="162" customFormat="1" ht="50" customHeight="1" x14ac:dyDescent="0.3">
      <c r="A16" s="162">
        <v>15</v>
      </c>
      <c r="B16" s="162" t="s">
        <v>422</v>
      </c>
      <c r="C16" s="162" t="s">
        <v>430</v>
      </c>
      <c r="D16" s="162">
        <v>18410051279</v>
      </c>
      <c r="E16" s="174" t="s">
        <v>431</v>
      </c>
      <c r="F16" s="175" t="s">
        <v>432</v>
      </c>
      <c r="G16" s="162" t="s">
        <v>400</v>
      </c>
      <c r="H16" s="177">
        <v>103.2</v>
      </c>
      <c r="I16" s="162" t="s">
        <v>361</v>
      </c>
      <c r="J16" s="176" t="s">
        <v>437</v>
      </c>
      <c r="K16" s="176" t="s">
        <v>439</v>
      </c>
    </row>
    <row r="17" spans="1:11" s="162" customFormat="1" ht="50" customHeight="1" x14ac:dyDescent="0.3">
      <c r="A17" s="162">
        <v>16</v>
      </c>
      <c r="B17" s="162" t="s">
        <v>422</v>
      </c>
      <c r="C17" s="162" t="s">
        <v>430</v>
      </c>
      <c r="D17" s="162">
        <v>18410051279</v>
      </c>
      <c r="E17" s="174" t="s">
        <v>431</v>
      </c>
      <c r="F17" s="175" t="s">
        <v>432</v>
      </c>
      <c r="G17" s="162" t="s">
        <v>400</v>
      </c>
      <c r="H17" s="177">
        <v>81.2</v>
      </c>
      <c r="I17" s="162" t="s">
        <v>440</v>
      </c>
      <c r="J17" s="176" t="s">
        <v>441</v>
      </c>
      <c r="K17" s="176" t="s">
        <v>442</v>
      </c>
    </row>
    <row r="18" spans="1:11" s="162" customFormat="1" ht="50" customHeight="1" x14ac:dyDescent="0.3">
      <c r="A18" s="162">
        <v>17</v>
      </c>
      <c r="B18" s="162" t="s">
        <v>422</v>
      </c>
      <c r="C18" s="162" t="s">
        <v>443</v>
      </c>
      <c r="D18" s="162">
        <v>18819480094</v>
      </c>
      <c r="E18" s="174" t="s">
        <v>444</v>
      </c>
      <c r="F18" s="175" t="s">
        <v>445</v>
      </c>
      <c r="G18" s="162" t="s">
        <v>400</v>
      </c>
      <c r="H18" s="177">
        <v>237.97</v>
      </c>
      <c r="I18" s="162" t="s">
        <v>381</v>
      </c>
      <c r="J18" s="176" t="s">
        <v>446</v>
      </c>
      <c r="K18" s="176" t="s">
        <v>447</v>
      </c>
    </row>
    <row r="19" spans="1:11" ht="50" customHeight="1" x14ac:dyDescent="0.3">
      <c r="H19" s="309">
        <f>SUM(H2:H18)</f>
        <v>2866.4299999999994</v>
      </c>
      <c r="K19" s="176"/>
    </row>
    <row r="20" spans="1:11" ht="50" customHeight="1" x14ac:dyDescent="0.3">
      <c r="H20" s="177"/>
      <c r="K20" s="176"/>
    </row>
    <row r="21" spans="1:11" ht="45.5" customHeight="1" x14ac:dyDescent="0.3">
      <c r="K21" s="176"/>
    </row>
    <row r="22" spans="1:11" x14ac:dyDescent="0.3">
      <c r="K22" s="176"/>
    </row>
  </sheetData>
  <phoneticPr fontId="28" type="noConversion"/>
  <dataValidations count="4">
    <dataValidation type="list" errorStyle="warning" allowBlank="1" showErrorMessage="1" sqref="B11:B18" xr:uid="{018A7ACB-7D19-4231-9FB9-71C2BBA790EC}">
      <formula1>"临床,商业"</formula1>
    </dataValidation>
    <dataValidation type="list" errorStyle="warning" allowBlank="1" showErrorMessage="1" sqref="G17:G18 G11:G14" xr:uid="{D94AC871-618C-4CD6-9FD4-8A3C06E5AD5E}">
      <formula1>"餐费,打车费,高铁票,其他"</formula1>
    </dataValidation>
    <dataValidation type="list" allowBlank="1" showInputMessage="1" showErrorMessage="1" sqref="G2:G10" xr:uid="{37D4E98B-96E0-4608-B2CA-A0A74CF55867}">
      <formula1>"餐费,打车费,高铁票,其他"</formula1>
    </dataValidation>
    <dataValidation type="list" allowBlank="1" showInputMessage="1" showErrorMessage="1" sqref="B2:B10" xr:uid="{A8929C1A-8687-4C1C-A7C7-9ACF7B2C579B}">
      <formula1>"临床,商业"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武汉富力威斯汀酒店</vt:lpstr>
      <vt:lpstr>接机接站明细</vt:lpstr>
      <vt:lpstr>送机送站明细</vt:lpstr>
      <vt:lpstr>住宿明细</vt:lpstr>
      <vt:lpstr>大交通明细</vt:lpstr>
      <vt:lpstr>报销明细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Dai</dc:creator>
  <cp:lastModifiedBy>Guo Haiyan</cp:lastModifiedBy>
  <cp:lastPrinted>2021-11-15T05:57:33Z</cp:lastPrinted>
  <dcterms:created xsi:type="dcterms:W3CDTF">2021-06-29T14:52:00Z</dcterms:created>
  <dcterms:modified xsi:type="dcterms:W3CDTF">2021-11-15T05:58:40Z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2052-3.6.1.5768</vt:lpwstr>
  </property>
</Properties>
</file>