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<sst xmlns="http://schemas.openxmlformats.org/spreadsheetml/2006/main" count="103">
  <si>
    <t>【借款报销单】</t>
  </si>
  <si>
    <t>团号：HMZB-171116-BXH186</t>
  </si>
  <si>
    <t>会议日期：11月16-19日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</si>
  <si>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</si>
  <si>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</si>
  <si>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</si>
  <si>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</si>
  <si>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</si>
  <si>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</si>
  <si>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</si>
  <si>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</si>
  <si>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</si>
  <si>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</si>
  <si>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</si>
  <si>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</si>
  <si>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</si>
  <si>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</si>
  <si>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</si>
  <si>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</si>
  <si>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</si>
  <si>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</si>
  <si>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</si>
  <si>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</si>
  <si>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</si>
  <si>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</si>
  <si>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</si>
  <si>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</si>
  <si>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</si>
  <si>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酒水采买</t>
  </si>
  <si>
    <t>尽量提供可用的原始发票，发票项目不可用的，且开票需要加收税点的可以不提供原始发票。网上交易均需提供交易截图。</t>
  </si>
  <si>
    <t>生日蛋糕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</si>
  <si>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</si>
  <si>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</si>
  <si>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</si>
  <si>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</si>
  <si>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</si>
  <si>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</si>
  <si>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</si>
  <si>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</si>
  <si>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</si>
  <si>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</si>
  <si>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</si>
  <si>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</si>
  <si>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</si>
  <si>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奖盘2036元</t>
  </si>
  <si>
    <t>绢人40个</t>
  </si>
  <si>
    <t>证书</t>
  </si>
  <si>
    <t>奖杯7个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</si>
  <si>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</si>
  <si>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</si>
  <si>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</si>
  <si>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</si>
  <si>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</si>
  <si>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</si>
  <si>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</si>
  <si>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</si>
  <si>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</si>
  <si>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</si>
  <si>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</si>
  <si>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</si>
  <si>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</si>
  <si>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</si>
  <si>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</si>
  <si>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客户经理</t>
  </si>
  <si>
    <t>发生地:</t>
  </si>
  <si>
    <t>北京</t>
  </si>
  <si>
    <t>部门:</t>
  </si>
  <si>
    <t>企划部B组</t>
  </si>
  <si>
    <t>发生日期:</t>
  </si>
  <si>
    <t>11月17、18日</t>
  </si>
  <si>
    <t>报销日期:</t>
  </si>
  <si>
    <t>团号:</t>
  </si>
  <si>
    <t>HMZB-171116-BXH186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</si>
  <si>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</si>
  <si>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</si>
  <si>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</si>
  <si>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</si>
  <si>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</si>
  <si>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</si>
  <si>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</si>
  <si>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</si>
  <si>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</si>
  <si>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高亚琳</t>
  </si>
  <si>
    <t>胡雨涵</t>
  </si>
  <si>
    <t>住宿费</t>
  </si>
  <si>
    <t>餐费</t>
  </si>
  <si>
    <t>郭燕雷、胡雨涵</t>
  </si>
  <si>
    <t>一日游费用</t>
  </si>
  <si>
    <t>一日游临时增加2人</t>
  </si>
  <si>
    <t>闪送</t>
  </si>
  <si>
    <t>U盘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</si>
  <si>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</si>
  <si>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</si>
  <si>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</si>
  <si>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</si>
  <si>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</si>
  <si>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</si>
  <si>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</si>
  <si>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</si>
  <si>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</si>
  <si>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11月17日-18日</t>
  </si>
  <si>
    <t>11月17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</si>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</sst>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23" borderId="21" applyNumberFormat="0" applyAlignment="0" applyProtection="0">
      <alignment vertical="center"/>
    </xf>
    <xf numFmtId="0" fontId="18" fillId="23" borderId="16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8" fontId="3" fillId="0" borderId="8" xfId="5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8" fontId="3" fillId="0" borderId="6" xfId="50" applyNumberFormat="1" applyFont="1" applyFill="1" applyBorder="1" applyAlignment="1">
      <alignment horizontal="center" vertical="center"/>
    </xf>
    <xf numFmtId="178" fontId="3" fillId="0" borderId="7" xfId="50" applyNumberFormat="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0" fontId="3" fillId="0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80" fontId="0" fillId="9" borderId="8" xfId="0" applyNumberForma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876300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19" workbookViewId="0">
      <selection activeCell="F20" sqref="F20"/>
    </sheetView>
  </sheetViews>
  <sheetFormatPr defaultColWidth="9" defaultRowHeight="21" customHeight="1"/>
  <cols>
    <col min="1" max="1" width="9" style="66"/>
    <col min="2" max="2" width="16.75" customWidth="1"/>
    <col min="3" max="3" width="13.375" style="67" customWidth="1"/>
    <col min="5" max="5" width="16.75" customWidth="1"/>
    <col min="6" max="6" width="12.25" customWidth="1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00"/>
      <c r="J2" s="100"/>
      <c r="K2" s="100"/>
      <c r="L2" s="100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5" si="0">F8+G8</f>
        <v>0</v>
      </c>
      <c r="I8" s="101"/>
      <c r="J8" s="102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101"/>
      <c r="J9" s="103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101"/>
      <c r="J10" s="103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101"/>
      <c r="J11" s="103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101"/>
      <c r="J12" s="103"/>
    </row>
    <row r="13" s="65" customFormat="1" customHeight="1" spans="1:10">
      <c r="A13" s="80"/>
      <c r="B13" s="81" t="s">
        <v>17</v>
      </c>
      <c r="C13" s="82">
        <f>SUM(C8)</f>
        <v>0</v>
      </c>
      <c r="D13" s="82">
        <f>SUM(D8)</f>
        <v>0</v>
      </c>
      <c r="E13" s="82">
        <f>SUM(E8)</f>
        <v>0</v>
      </c>
      <c r="F13" s="82">
        <f>SUM(F8:F12)</f>
        <v>0</v>
      </c>
      <c r="G13" s="82">
        <f t="shared" ref="G13:H13" si="1">SUM(G8:G12)</f>
        <v>0</v>
      </c>
      <c r="H13" s="82">
        <f t="shared" si="1"/>
        <v>0</v>
      </c>
      <c r="I13" s="104"/>
      <c r="J13" s="105"/>
    </row>
    <row r="14" customHeight="1" spans="1:10">
      <c r="A14" s="83">
        <v>2</v>
      </c>
      <c r="B14" s="84" t="s">
        <v>18</v>
      </c>
      <c r="C14" s="85">
        <v>0</v>
      </c>
      <c r="D14" s="83"/>
      <c r="E14" s="85">
        <f>C14*D14</f>
        <v>0</v>
      </c>
      <c r="F14" s="78">
        <v>0</v>
      </c>
      <c r="G14" s="78">
        <v>0</v>
      </c>
      <c r="H14" s="78">
        <f t="shared" si="0"/>
        <v>0</v>
      </c>
      <c r="I14" s="101"/>
      <c r="J14" s="102" t="s">
        <v>19</v>
      </c>
    </row>
    <row r="15" customHeight="1" spans="1:10">
      <c r="A15" s="86"/>
      <c r="B15" s="87"/>
      <c r="C15" s="88"/>
      <c r="D15" s="86"/>
      <c r="E15" s="88"/>
      <c r="F15" s="78">
        <v>0</v>
      </c>
      <c r="G15" s="78">
        <v>0</v>
      </c>
      <c r="H15" s="78">
        <f t="shared" ref="H15" si="2">F15+G15</f>
        <v>0</v>
      </c>
      <c r="I15" s="101"/>
      <c r="J15" s="103"/>
    </row>
    <row r="16" s="65" customFormat="1" customHeight="1" spans="1:10">
      <c r="A16" s="80"/>
      <c r="B16" s="81" t="s">
        <v>20</v>
      </c>
      <c r="C16" s="82">
        <f>SUM(C14)</f>
        <v>0</v>
      </c>
      <c r="D16" s="82">
        <f>SUM(D14)</f>
        <v>0</v>
      </c>
      <c r="E16" s="82">
        <f>SUM(E14)</f>
        <v>0</v>
      </c>
      <c r="F16" s="82">
        <f>SUM(F14:F15)</f>
        <v>0</v>
      </c>
      <c r="G16" s="82">
        <f>SUM(G14:G15)</f>
        <v>0</v>
      </c>
      <c r="H16" s="82">
        <f>SUM(H14:H15)</f>
        <v>0</v>
      </c>
      <c r="I16" s="104"/>
      <c r="J16" s="105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>C17*D17</f>
        <v>0</v>
      </c>
      <c r="F17" s="78">
        <v>0</v>
      </c>
      <c r="G17" s="78">
        <v>0</v>
      </c>
      <c r="H17" s="78">
        <f t="shared" si="0"/>
        <v>0</v>
      </c>
      <c r="I17" s="101"/>
      <c r="J17" s="106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101"/>
      <c r="J18" s="107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101"/>
      <c r="J19" s="107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101"/>
      <c r="J20" s="107"/>
    </row>
    <row r="21" s="65" customFormat="1" customHeight="1" spans="1:10">
      <c r="A21" s="80"/>
      <c r="B21" s="81" t="s">
        <v>23</v>
      </c>
      <c r="C21" s="82">
        <f>SUM(C17)</f>
        <v>0</v>
      </c>
      <c r="D21" s="82">
        <f t="shared" ref="D21:E21" si="3">SUM(D17)</f>
        <v>0</v>
      </c>
      <c r="E21" s="82">
        <f t="shared" si="3"/>
        <v>0</v>
      </c>
      <c r="F21" s="82">
        <f>SUM(F17:F20)</f>
        <v>0</v>
      </c>
      <c r="G21" s="82">
        <f t="shared" ref="G21:H21" si="4">SUM(G17:G20)</f>
        <v>0</v>
      </c>
      <c r="H21" s="82">
        <f t="shared" si="4"/>
        <v>0</v>
      </c>
      <c r="I21" s="104"/>
      <c r="J21" s="108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>C22*D22</f>
        <v>0</v>
      </c>
      <c r="F22" s="78">
        <v>0</v>
      </c>
      <c r="G22" s="78">
        <v>0</v>
      </c>
      <c r="H22" s="78">
        <f t="shared" si="0"/>
        <v>0</v>
      </c>
      <c r="I22" s="101"/>
      <c r="J22" s="106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101"/>
      <c r="J23" s="107"/>
    </row>
    <row r="24" s="65" customFormat="1" customHeight="1" spans="1:10">
      <c r="A24" s="80"/>
      <c r="B24" s="81" t="s">
        <v>26</v>
      </c>
      <c r="C24" s="82">
        <f>SUM(C22)</f>
        <v>0</v>
      </c>
      <c r="D24" s="82">
        <f t="shared" ref="D24:E24" si="5">SUM(D22)</f>
        <v>0</v>
      </c>
      <c r="E24" s="82">
        <f t="shared" si="5"/>
        <v>0</v>
      </c>
      <c r="F24" s="82">
        <f>SUM(F22:F23)</f>
        <v>0</v>
      </c>
      <c r="G24" s="82">
        <f t="shared" ref="G24:H24" si="6">SUM(G22:G23)</f>
        <v>0</v>
      </c>
      <c r="H24" s="82">
        <f t="shared" si="6"/>
        <v>0</v>
      </c>
      <c r="I24" s="104"/>
      <c r="J24" s="108"/>
    </row>
    <row r="25" customHeight="1" spans="1:10">
      <c r="A25" s="83">
        <v>5</v>
      </c>
      <c r="B25" s="84" t="s">
        <v>27</v>
      </c>
      <c r="C25" s="85">
        <v>2800</v>
      </c>
      <c r="D25" s="83">
        <v>1</v>
      </c>
      <c r="E25" s="85">
        <f>C25*D25</f>
        <v>2800</v>
      </c>
      <c r="F25" s="89">
        <v>745</v>
      </c>
      <c r="G25" s="78">
        <v>0</v>
      </c>
      <c r="H25" s="78">
        <f>F25+G25</f>
        <v>745</v>
      </c>
      <c r="I25" s="101" t="s">
        <v>28</v>
      </c>
      <c r="J25" s="102" t="s">
        <v>29</v>
      </c>
    </row>
    <row r="26" customHeight="1" spans="1:10">
      <c r="A26" s="86"/>
      <c r="B26" s="87"/>
      <c r="C26" s="88"/>
      <c r="D26" s="86"/>
      <c r="E26" s="88"/>
      <c r="F26" s="89">
        <v>1586</v>
      </c>
      <c r="G26" s="78">
        <v>0</v>
      </c>
      <c r="H26" s="78">
        <f>F26+G26</f>
        <v>1586</v>
      </c>
      <c r="I26" s="101" t="s">
        <v>30</v>
      </c>
      <c r="J26" s="103"/>
    </row>
    <row r="27" s="65" customFormat="1" customHeight="1" spans="1:10">
      <c r="A27" s="80"/>
      <c r="B27" s="81" t="s">
        <v>31</v>
      </c>
      <c r="C27" s="82">
        <f>SUM(C25)</f>
        <v>2800</v>
      </c>
      <c r="D27" s="82">
        <f t="shared" ref="D27:E27" si="7">SUM(D25)</f>
        <v>1</v>
      </c>
      <c r="E27" s="82">
        <f t="shared" si="7"/>
        <v>2800</v>
      </c>
      <c r="F27" s="82">
        <f>SUM(F25:F26)</f>
        <v>2331</v>
      </c>
      <c r="G27" s="82">
        <f>SUM(G25:G26)</f>
        <v>0</v>
      </c>
      <c r="H27" s="82">
        <f t="shared" ref="H27" si="8">SUM(H25:H26)</f>
        <v>2331</v>
      </c>
      <c r="I27" s="104"/>
      <c r="J27" s="105"/>
    </row>
    <row r="28" customHeight="1" spans="1:10">
      <c r="A28" s="76">
        <v>6</v>
      </c>
      <c r="B28" s="77" t="s">
        <v>32</v>
      </c>
      <c r="C28" s="78">
        <v>0</v>
      </c>
      <c r="D28" s="79"/>
      <c r="E28" s="78">
        <f>C28*D28</f>
        <v>0</v>
      </c>
      <c r="F28" s="78">
        <v>0</v>
      </c>
      <c r="G28" s="78">
        <v>0</v>
      </c>
      <c r="H28" s="78">
        <f t="shared" si="0"/>
        <v>0</v>
      </c>
      <c r="I28" s="101"/>
      <c r="J28" s="102" t="s">
        <v>33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101"/>
      <c r="J29" s="107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101"/>
      <c r="J30" s="107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101"/>
      <c r="J31" s="107"/>
    </row>
    <row r="32" s="65" customFormat="1" customHeight="1" spans="1:10">
      <c r="A32" s="80"/>
      <c r="B32" s="81" t="s">
        <v>34</v>
      </c>
      <c r="C32" s="82">
        <f>SUM(C28)</f>
        <v>0</v>
      </c>
      <c r="D32" s="82">
        <f t="shared" ref="D32:E32" si="9">SUM(D28)</f>
        <v>0</v>
      </c>
      <c r="E32" s="82">
        <f t="shared" si="9"/>
        <v>0</v>
      </c>
      <c r="F32" s="82">
        <f>SUM(F28:F31)</f>
        <v>0</v>
      </c>
      <c r="G32" s="82">
        <f t="shared" ref="G32:H32" si="10">SUM(G28:G31)</f>
        <v>0</v>
      </c>
      <c r="H32" s="82">
        <f t="shared" si="10"/>
        <v>0</v>
      </c>
      <c r="I32" s="104"/>
      <c r="J32" s="108"/>
    </row>
    <row r="33" customHeight="1" spans="1:10">
      <c r="A33" s="76">
        <v>7</v>
      </c>
      <c r="B33" s="77" t="s">
        <v>35</v>
      </c>
      <c r="C33" s="78">
        <v>0</v>
      </c>
      <c r="D33" s="79"/>
      <c r="E33" s="78">
        <f>C33*D33</f>
        <v>0</v>
      </c>
      <c r="F33" s="78">
        <v>0</v>
      </c>
      <c r="G33" s="78">
        <v>0</v>
      </c>
      <c r="H33" s="78">
        <f t="shared" si="0"/>
        <v>0</v>
      </c>
      <c r="I33" s="101"/>
      <c r="J33" s="109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101"/>
      <c r="J34" s="110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101"/>
      <c r="J35" s="110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101"/>
      <c r="J36" s="110"/>
    </row>
    <row r="37" s="65" customFormat="1" customHeight="1" spans="1:10">
      <c r="A37" s="80"/>
      <c r="B37" s="81" t="s">
        <v>36</v>
      </c>
      <c r="C37" s="82">
        <f>SUM(C33)</f>
        <v>0</v>
      </c>
      <c r="D37" s="82">
        <f t="shared" ref="D37:E37" si="11">SUM(D33)</f>
        <v>0</v>
      </c>
      <c r="E37" s="82">
        <f t="shared" si="11"/>
        <v>0</v>
      </c>
      <c r="F37" s="82">
        <f>SUM(F33:F36)</f>
        <v>0</v>
      </c>
      <c r="G37" s="82">
        <f t="shared" ref="G37:H37" si="12">SUM(G33:G36)</f>
        <v>0</v>
      </c>
      <c r="H37" s="82">
        <f t="shared" si="12"/>
        <v>0</v>
      </c>
      <c r="I37" s="104"/>
      <c r="J37" s="111"/>
    </row>
    <row r="38" customHeight="1" spans="1:10">
      <c r="A38" s="76">
        <v>8</v>
      </c>
      <c r="B38" s="77" t="s">
        <v>37</v>
      </c>
      <c r="C38" s="78">
        <v>0</v>
      </c>
      <c r="D38" s="79"/>
      <c r="E38" s="78">
        <f>C38*D38</f>
        <v>0</v>
      </c>
      <c r="F38" s="78">
        <v>0</v>
      </c>
      <c r="G38" s="78">
        <v>0</v>
      </c>
      <c r="H38" s="78">
        <f t="shared" si="0"/>
        <v>0</v>
      </c>
      <c r="I38" s="101"/>
      <c r="J38" s="106" t="s">
        <v>38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101"/>
      <c r="J39" s="107"/>
    </row>
    <row r="40" s="65" customFormat="1" customHeight="1" spans="1:10">
      <c r="A40" s="80"/>
      <c r="B40" s="81" t="s">
        <v>39</v>
      </c>
      <c r="C40" s="82">
        <f>SUM(C38)</f>
        <v>0</v>
      </c>
      <c r="D40" s="82">
        <f t="shared" ref="D40:E40" si="13">SUM(D38)</f>
        <v>0</v>
      </c>
      <c r="E40" s="82">
        <f t="shared" si="13"/>
        <v>0</v>
      </c>
      <c r="F40" s="82">
        <f>SUM(F38:F39)</f>
        <v>0</v>
      </c>
      <c r="G40" s="82">
        <f t="shared" ref="G40:H40" si="14">SUM(G38:G39)</f>
        <v>0</v>
      </c>
      <c r="H40" s="82">
        <f t="shared" si="14"/>
        <v>0</v>
      </c>
      <c r="I40" s="104"/>
      <c r="J40" s="108"/>
    </row>
    <row r="41" customHeight="1" spans="1:10">
      <c r="A41" s="76">
        <v>9</v>
      </c>
      <c r="B41" s="77" t="s">
        <v>40</v>
      </c>
      <c r="C41" s="78">
        <v>0</v>
      </c>
      <c r="D41" s="79"/>
      <c r="E41" s="78">
        <f>C41*D41</f>
        <v>0</v>
      </c>
      <c r="F41" s="78">
        <v>0</v>
      </c>
      <c r="G41" s="78">
        <v>0</v>
      </c>
      <c r="H41" s="78">
        <f t="shared" si="0"/>
        <v>0</v>
      </c>
      <c r="I41" s="101"/>
      <c r="J41" s="102" t="s">
        <v>41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101"/>
      <c r="J42" s="103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101"/>
      <c r="J43" s="103"/>
    </row>
    <row r="44" s="65" customFormat="1" customHeight="1" spans="1:10">
      <c r="A44" s="80"/>
      <c r="B44" s="81" t="s">
        <v>42</v>
      </c>
      <c r="C44" s="82">
        <f>SUM(C41)</f>
        <v>0</v>
      </c>
      <c r="D44" s="82">
        <f t="shared" ref="D44:E44" si="15">SUM(D41)</f>
        <v>0</v>
      </c>
      <c r="E44" s="82">
        <f t="shared" si="15"/>
        <v>0</v>
      </c>
      <c r="F44" s="82">
        <f>SUM(F41:F43)</f>
        <v>0</v>
      </c>
      <c r="G44" s="82">
        <f t="shared" ref="G44:H44" si="16">SUM(G41:G43)</f>
        <v>0</v>
      </c>
      <c r="H44" s="82">
        <f t="shared" si="16"/>
        <v>0</v>
      </c>
      <c r="I44" s="104"/>
      <c r="J44" s="105"/>
    </row>
    <row r="45" customHeight="1" spans="1:10">
      <c r="A45" s="83">
        <v>10</v>
      </c>
      <c r="B45" s="77" t="s">
        <v>43</v>
      </c>
      <c r="C45" s="78">
        <v>5200</v>
      </c>
      <c r="D45" s="76">
        <v>1</v>
      </c>
      <c r="E45" s="78">
        <f>C45*D45</f>
        <v>5200</v>
      </c>
      <c r="F45" s="78">
        <v>2036</v>
      </c>
      <c r="G45" s="78">
        <v>0</v>
      </c>
      <c r="H45" s="78">
        <f t="shared" ref="H45:H51" si="17">F45+G45</f>
        <v>2036</v>
      </c>
      <c r="I45" s="101" t="s">
        <v>44</v>
      </c>
      <c r="J45" s="109"/>
    </row>
    <row r="46" customHeight="1" spans="1:10">
      <c r="A46" s="90"/>
      <c r="B46" s="77"/>
      <c r="C46" s="78"/>
      <c r="D46" s="76"/>
      <c r="E46" s="78"/>
      <c r="F46" s="91">
        <v>2772</v>
      </c>
      <c r="G46" s="91">
        <v>0</v>
      </c>
      <c r="H46" s="91">
        <f t="shared" si="17"/>
        <v>2772</v>
      </c>
      <c r="I46" s="101" t="s">
        <v>45</v>
      </c>
      <c r="J46" s="110"/>
    </row>
    <row r="47" customHeight="1" spans="1:10">
      <c r="A47" s="90"/>
      <c r="B47" s="77"/>
      <c r="C47" s="78"/>
      <c r="D47" s="76"/>
      <c r="E47" s="78"/>
      <c r="F47" s="91">
        <v>31.5</v>
      </c>
      <c r="G47" s="91">
        <v>0</v>
      </c>
      <c r="H47" s="91">
        <f t="shared" si="17"/>
        <v>31.5</v>
      </c>
      <c r="I47" s="101" t="s">
        <v>46</v>
      </c>
      <c r="J47" s="110"/>
    </row>
    <row r="48" customHeight="1" spans="1:10">
      <c r="A48" s="90"/>
      <c r="B48" s="77"/>
      <c r="C48" s="78"/>
      <c r="D48" s="76"/>
      <c r="E48" s="78"/>
      <c r="F48" s="91">
        <v>385</v>
      </c>
      <c r="G48" s="91">
        <v>0</v>
      </c>
      <c r="H48" s="91">
        <f t="shared" si="17"/>
        <v>385</v>
      </c>
      <c r="I48" s="101" t="s">
        <v>47</v>
      </c>
      <c r="J48" s="110"/>
    </row>
    <row r="49" customHeight="1" spans="1:10">
      <c r="A49" s="90"/>
      <c r="B49" s="77"/>
      <c r="C49" s="78"/>
      <c r="D49" s="76"/>
      <c r="E49" s="78"/>
      <c r="F49" s="78">
        <v>0</v>
      </c>
      <c r="G49" s="78">
        <v>0</v>
      </c>
      <c r="H49" s="78">
        <f t="shared" si="17"/>
        <v>0</v>
      </c>
      <c r="I49" s="101"/>
      <c r="J49" s="110"/>
    </row>
    <row r="50" customHeight="1" spans="1:10">
      <c r="A50" s="90"/>
      <c r="B50" s="77"/>
      <c r="C50" s="78"/>
      <c r="D50" s="76"/>
      <c r="E50" s="78"/>
      <c r="F50" s="78">
        <v>0</v>
      </c>
      <c r="G50" s="78">
        <v>0</v>
      </c>
      <c r="H50" s="78">
        <f t="shared" si="17"/>
        <v>0</v>
      </c>
      <c r="I50" s="101"/>
      <c r="J50" s="110"/>
    </row>
    <row r="51" customHeight="1" spans="1:10">
      <c r="A51" s="86"/>
      <c r="B51" s="77"/>
      <c r="C51" s="78"/>
      <c r="D51" s="76"/>
      <c r="E51" s="78"/>
      <c r="F51" s="78">
        <v>0</v>
      </c>
      <c r="G51" s="78">
        <v>0</v>
      </c>
      <c r="H51" s="78">
        <f t="shared" si="17"/>
        <v>0</v>
      </c>
      <c r="I51" s="101"/>
      <c r="J51" s="110"/>
    </row>
    <row r="52" s="65" customFormat="1" customHeight="1" spans="1:10">
      <c r="A52" s="80"/>
      <c r="B52" s="81" t="s">
        <v>48</v>
      </c>
      <c r="C52" s="82">
        <f>SUM(C45)</f>
        <v>5200</v>
      </c>
      <c r="D52" s="82">
        <f t="shared" ref="D52:E52" si="18">SUM(D45)</f>
        <v>1</v>
      </c>
      <c r="E52" s="82">
        <f t="shared" si="18"/>
        <v>5200</v>
      </c>
      <c r="F52" s="82">
        <f>SUM(F45:F51)</f>
        <v>5224.5</v>
      </c>
      <c r="G52" s="82">
        <f t="shared" ref="G52:H52" si="19">SUM(G45:G51)</f>
        <v>0</v>
      </c>
      <c r="H52" s="82">
        <f t="shared" si="19"/>
        <v>5224.5</v>
      </c>
      <c r="I52" s="104"/>
      <c r="J52" s="111"/>
    </row>
    <row r="53" customHeight="1" spans="1:10">
      <c r="A53" s="80"/>
      <c r="B53" s="81" t="s">
        <v>49</v>
      </c>
      <c r="C53" s="82">
        <f>SUM(C52,C44,C40,C37,C32,C27,C24,C21,C16,C13)</f>
        <v>8000</v>
      </c>
      <c r="D53" s="82">
        <f t="shared" ref="D53:H53" si="20">SUM(D52,D44,D40,D37,D32,D27,D24,D21,D16,D13)</f>
        <v>2</v>
      </c>
      <c r="E53" s="82">
        <f t="shared" si="20"/>
        <v>8000</v>
      </c>
      <c r="F53" s="82">
        <f t="shared" si="20"/>
        <v>7555.5</v>
      </c>
      <c r="G53" s="82">
        <f t="shared" si="20"/>
        <v>0</v>
      </c>
      <c r="H53" s="82">
        <f t="shared" si="20"/>
        <v>7555.5</v>
      </c>
      <c r="I53" s="104"/>
      <c r="J53" s="112"/>
    </row>
    <row r="57" customHeight="1" spans="1:9">
      <c r="A57" s="92" t="s">
        <v>50</v>
      </c>
      <c r="B57" s="93"/>
      <c r="C57" s="94" t="s">
        <v>51</v>
      </c>
      <c r="D57" s="94"/>
      <c r="E57" s="94" t="s">
        <v>52</v>
      </c>
      <c r="F57" s="94"/>
      <c r="G57" s="94" t="s">
        <v>53</v>
      </c>
      <c r="H57" s="94"/>
      <c r="I57" s="113" t="s">
        <v>54</v>
      </c>
    </row>
    <row r="58" customHeight="1" spans="1:9">
      <c r="A58" s="95">
        <f>E53</f>
        <v>8000</v>
      </c>
      <c r="B58" s="96"/>
      <c r="C58" s="96">
        <f>H53</f>
        <v>7555.5</v>
      </c>
      <c r="D58" s="96"/>
      <c r="E58" s="96">
        <f>F53</f>
        <v>7555.5</v>
      </c>
      <c r="F58" s="96"/>
      <c r="G58" s="96">
        <f>G53</f>
        <v>0</v>
      </c>
      <c r="H58" s="96"/>
      <c r="I58" s="114">
        <f>A58-C58</f>
        <v>444.5</v>
      </c>
    </row>
    <row r="60" customHeight="1" spans="1:9">
      <c r="A60" s="97" t="s">
        <v>55</v>
      </c>
      <c r="B60" s="98"/>
      <c r="C60" s="99" t="s">
        <v>56</v>
      </c>
      <c r="D60" s="97"/>
      <c r="E60" s="97" t="s">
        <v>57</v>
      </c>
      <c r="F60" s="97"/>
      <c r="G60" s="97" t="s">
        <v>58</v>
      </c>
      <c r="H60" s="97"/>
      <c r="I60" s="9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topLeftCell="A10" workbookViewId="0">
      <selection activeCell="L14" sqref="L14"/>
    </sheetView>
  </sheetViews>
  <sheetFormatPr defaultColWidth="9" defaultRowHeight="13.5"/>
  <cols>
    <col min="1" max="1" width="1.5" customWidth="1"/>
    <col min="2" max="2" width="2.25" customWidth="1"/>
    <col min="3" max="3" width="4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45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46"/>
    </row>
    <row r="7" ht="20.1" customHeight="1" spans="2:11">
      <c r="B7" s="8"/>
      <c r="C7" s="9"/>
      <c r="D7" s="10" t="s">
        <v>68</v>
      </c>
      <c r="E7" s="10"/>
      <c r="F7" s="11" t="s">
        <v>69</v>
      </c>
      <c r="G7" s="11"/>
      <c r="H7" s="10" t="s">
        <v>70</v>
      </c>
      <c r="I7" s="47"/>
      <c r="J7" s="48">
        <v>43063</v>
      </c>
      <c r="K7" s="46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49"/>
      <c r="J8" s="15" t="s">
        <v>72</v>
      </c>
      <c r="K8" s="5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73</v>
      </c>
      <c r="E10" s="19" t="s">
        <v>74</v>
      </c>
      <c r="F10" s="20"/>
      <c r="G10" s="21" t="s">
        <v>75</v>
      </c>
      <c r="H10" s="20" t="s">
        <v>76</v>
      </c>
      <c r="I10" s="19" t="s">
        <v>77</v>
      </c>
      <c r="J10" s="20"/>
      <c r="K10" s="21" t="s">
        <v>78</v>
      </c>
    </row>
    <row r="11" ht="31" customHeight="1" spans="2:11">
      <c r="B11" s="22">
        <v>1</v>
      </c>
      <c r="C11" s="23"/>
      <c r="D11" s="24" t="s">
        <v>79</v>
      </c>
      <c r="E11" s="22" t="s">
        <v>80</v>
      </c>
      <c r="F11" s="23"/>
      <c r="G11" s="25">
        <v>0</v>
      </c>
      <c r="H11" s="25">
        <v>0</v>
      </c>
      <c r="I11" s="51"/>
      <c r="J11" s="52"/>
      <c r="K11" s="53"/>
    </row>
    <row r="12" ht="31" customHeight="1" spans="2:11">
      <c r="B12" s="22">
        <v>2</v>
      </c>
      <c r="C12" s="23"/>
      <c r="D12" s="26"/>
      <c r="E12" s="27" t="s">
        <v>81</v>
      </c>
      <c r="F12" s="28"/>
      <c r="G12" s="29">
        <v>181</v>
      </c>
      <c r="H12" s="29">
        <v>181</v>
      </c>
      <c r="I12" s="54"/>
      <c r="J12" s="55"/>
      <c r="K12" s="56" t="s">
        <v>82</v>
      </c>
    </row>
    <row r="13" ht="35" customHeight="1" spans="2:11">
      <c r="B13" s="22">
        <v>3</v>
      </c>
      <c r="C13" s="23"/>
      <c r="D13" s="26"/>
      <c r="E13" s="30"/>
      <c r="F13" s="31"/>
      <c r="G13" s="29">
        <v>38.87</v>
      </c>
      <c r="H13" s="29">
        <v>38.87</v>
      </c>
      <c r="I13" s="54"/>
      <c r="J13" s="55"/>
      <c r="K13" s="56" t="s">
        <v>83</v>
      </c>
    </row>
    <row r="14" ht="35" customHeight="1" spans="2:11">
      <c r="B14" s="22"/>
      <c r="C14" s="23"/>
      <c r="D14" s="26"/>
      <c r="E14" s="32"/>
      <c r="F14" s="33"/>
      <c r="G14" s="29">
        <v>138</v>
      </c>
      <c r="H14" s="29">
        <v>138</v>
      </c>
      <c r="I14" s="54"/>
      <c r="J14" s="55"/>
      <c r="K14" s="56" t="s">
        <v>61</v>
      </c>
    </row>
    <row r="15" ht="35" customHeight="1" spans="2:11">
      <c r="B15" s="22">
        <v>4</v>
      </c>
      <c r="C15" s="23"/>
      <c r="D15" s="26"/>
      <c r="E15" s="34"/>
      <c r="F15" s="35"/>
      <c r="G15" s="29">
        <v>271.95</v>
      </c>
      <c r="H15" s="29">
        <v>271.95</v>
      </c>
      <c r="I15" s="54"/>
      <c r="J15" s="55"/>
      <c r="K15" s="56" t="s">
        <v>61</v>
      </c>
    </row>
    <row r="16" ht="20.1" customHeight="1" spans="2:11">
      <c r="B16" s="22">
        <v>5</v>
      </c>
      <c r="C16" s="23"/>
      <c r="D16" s="26"/>
      <c r="E16" s="22" t="s">
        <v>84</v>
      </c>
      <c r="F16" s="23"/>
      <c r="G16" s="25">
        <v>0</v>
      </c>
      <c r="H16" s="25">
        <v>0</v>
      </c>
      <c r="I16" s="51"/>
      <c r="J16" s="52"/>
      <c r="K16" s="57"/>
    </row>
    <row r="17" ht="20.1" customHeight="1" spans="2:11">
      <c r="B17" s="22">
        <v>6</v>
      </c>
      <c r="C17" s="23"/>
      <c r="D17" s="26"/>
      <c r="E17" s="22" t="s">
        <v>85</v>
      </c>
      <c r="F17" s="23"/>
      <c r="G17" s="29">
        <v>244</v>
      </c>
      <c r="H17" s="29">
        <v>244</v>
      </c>
      <c r="I17" s="54"/>
      <c r="J17" s="55"/>
      <c r="K17" s="58" t="s">
        <v>86</v>
      </c>
    </row>
    <row r="18" ht="20.1" customHeight="1" spans="2:11">
      <c r="B18" s="36">
        <v>7</v>
      </c>
      <c r="C18" s="36"/>
      <c r="D18" s="37" t="s">
        <v>43</v>
      </c>
      <c r="E18" s="23" t="s">
        <v>87</v>
      </c>
      <c r="F18" s="36"/>
      <c r="G18" s="29">
        <v>870</v>
      </c>
      <c r="H18" s="29">
        <v>870</v>
      </c>
      <c r="I18" s="54"/>
      <c r="J18" s="55"/>
      <c r="K18" s="58" t="s">
        <v>88</v>
      </c>
    </row>
    <row r="19" ht="20.1" customHeight="1" spans="2:11">
      <c r="B19" s="36">
        <v>8</v>
      </c>
      <c r="C19" s="36"/>
      <c r="D19" s="37"/>
      <c r="E19" s="23" t="s">
        <v>89</v>
      </c>
      <c r="F19" s="36"/>
      <c r="G19" s="25">
        <v>78</v>
      </c>
      <c r="H19" s="25">
        <v>78</v>
      </c>
      <c r="I19" s="51"/>
      <c r="J19" s="52"/>
      <c r="K19" s="57"/>
    </row>
    <row r="20" ht="20.1" customHeight="1" spans="2:11">
      <c r="B20" s="36">
        <v>9</v>
      </c>
      <c r="C20" s="36"/>
      <c r="D20" s="37"/>
      <c r="E20" s="23" t="s">
        <v>89</v>
      </c>
      <c r="F20" s="36"/>
      <c r="G20" s="25">
        <v>26</v>
      </c>
      <c r="H20" s="25">
        <v>26</v>
      </c>
      <c r="I20" s="51"/>
      <c r="J20" s="52"/>
      <c r="K20" s="57"/>
    </row>
    <row r="21" ht="20.1" customHeight="1" spans="2:11">
      <c r="B21" s="36">
        <v>10</v>
      </c>
      <c r="C21" s="36"/>
      <c r="D21" s="37"/>
      <c r="E21" s="23" t="s">
        <v>90</v>
      </c>
      <c r="F21" s="36"/>
      <c r="G21" s="25">
        <v>80</v>
      </c>
      <c r="H21" s="25">
        <v>80</v>
      </c>
      <c r="I21" s="51"/>
      <c r="J21" s="52"/>
      <c r="K21" s="57"/>
    </row>
    <row r="22" ht="20.1" customHeight="1" spans="2:11">
      <c r="B22" s="36">
        <v>11</v>
      </c>
      <c r="C22" s="36"/>
      <c r="D22" s="37"/>
      <c r="E22" s="23"/>
      <c r="F22" s="36"/>
      <c r="G22" s="25"/>
      <c r="H22" s="25"/>
      <c r="I22" s="51"/>
      <c r="J22" s="52"/>
      <c r="K22" s="57"/>
    </row>
    <row r="23" ht="20.1" customHeight="1" spans="2:11">
      <c r="B23" s="19" t="s">
        <v>49</v>
      </c>
      <c r="C23" s="38"/>
      <c r="D23" s="38"/>
      <c r="E23" s="38"/>
      <c r="F23" s="20"/>
      <c r="G23" s="39">
        <f>SUM(G11:G22)</f>
        <v>1927.82</v>
      </c>
      <c r="H23" s="39">
        <f>SUM(H11:H22)</f>
        <v>1927.82</v>
      </c>
      <c r="I23" s="59">
        <f>SUM(I11:J21)</f>
        <v>0</v>
      </c>
      <c r="J23" s="60"/>
      <c r="K23" s="61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62"/>
      <c r="K24" s="16"/>
    </row>
    <row r="25" ht="20.1" customHeight="1" spans="2:11">
      <c r="B25" s="21" t="s">
        <v>76</v>
      </c>
      <c r="C25" s="21"/>
      <c r="D25" s="21"/>
      <c r="E25" s="21"/>
      <c r="F25" s="21"/>
      <c r="G25" s="21" t="s">
        <v>91</v>
      </c>
      <c r="H25" s="21"/>
      <c r="I25" s="21"/>
      <c r="J25" s="21"/>
      <c r="K25" s="21" t="s">
        <v>92</v>
      </c>
    </row>
    <row r="26" ht="20.1" customHeight="1" spans="2:11">
      <c r="B26" s="40">
        <f>H23</f>
        <v>1927.82</v>
      </c>
      <c r="C26" s="40"/>
      <c r="D26" s="40"/>
      <c r="E26" s="40"/>
      <c r="F26" s="40"/>
      <c r="G26" s="40">
        <f>I23</f>
        <v>0</v>
      </c>
      <c r="H26" s="40"/>
      <c r="I26" s="40"/>
      <c r="J26" s="40"/>
      <c r="K26" s="63">
        <f>SUM(B26:J26)</f>
        <v>1927.82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93</v>
      </c>
      <c r="C28" s="16"/>
      <c r="D28" s="16"/>
      <c r="E28" s="16"/>
      <c r="F28" s="16" t="s">
        <v>56</v>
      </c>
      <c r="G28" s="16" t="s">
        <v>94</v>
      </c>
      <c r="H28" s="16"/>
      <c r="I28" s="16"/>
      <c r="J28" s="16" t="s">
        <v>58</v>
      </c>
      <c r="K28" s="16"/>
    </row>
    <row r="31" ht="18.75" spans="1:11">
      <c r="A31" s="2" t="s">
        <v>95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60</v>
      </c>
      <c r="E33" s="6"/>
      <c r="F33" s="7" t="s">
        <v>61</v>
      </c>
      <c r="G33" s="7"/>
      <c r="H33" s="6" t="s">
        <v>62</v>
      </c>
      <c r="I33" s="5"/>
      <c r="J33" s="7" t="s">
        <v>63</v>
      </c>
      <c r="K33" s="45"/>
    </row>
    <row r="34" ht="20.1" customHeight="1" spans="2:11">
      <c r="B34" s="8"/>
      <c r="C34" s="9"/>
      <c r="D34" s="10" t="s">
        <v>64</v>
      </c>
      <c r="E34" s="10"/>
      <c r="F34" s="11" t="s">
        <v>65</v>
      </c>
      <c r="G34" s="11"/>
      <c r="H34" s="10" t="s">
        <v>66</v>
      </c>
      <c r="I34" s="9"/>
      <c r="J34" s="11" t="s">
        <v>67</v>
      </c>
      <c r="K34" s="46"/>
    </row>
    <row r="35" ht="20.1" customHeight="1" spans="2:11">
      <c r="B35" s="8"/>
      <c r="C35" s="9"/>
      <c r="D35" s="10" t="s">
        <v>68</v>
      </c>
      <c r="E35" s="10"/>
      <c r="F35" s="11" t="s">
        <v>69</v>
      </c>
      <c r="G35" s="11"/>
      <c r="H35" s="10" t="s">
        <v>70</v>
      </c>
      <c r="I35" s="47"/>
      <c r="J35" s="48">
        <v>43063</v>
      </c>
      <c r="K35" s="46"/>
    </row>
    <row r="36" ht="20.1" customHeight="1" spans="2:11">
      <c r="B36" s="12"/>
      <c r="C36" s="13"/>
      <c r="D36" s="14"/>
      <c r="E36" s="14"/>
      <c r="F36" s="15"/>
      <c r="G36" s="15"/>
      <c r="H36" s="14" t="s">
        <v>71</v>
      </c>
      <c r="I36" s="49"/>
      <c r="J36" s="15" t="s">
        <v>72</v>
      </c>
      <c r="K36" s="50"/>
    </row>
    <row r="37" ht="20.1" customHeight="1"/>
    <row r="38" ht="20.1" customHeight="1" spans="2:11">
      <c r="B38" s="36"/>
      <c r="C38" s="36"/>
      <c r="D38" s="41" t="s">
        <v>96</v>
      </c>
      <c r="E38" s="36" t="s">
        <v>97</v>
      </c>
      <c r="F38" s="36"/>
      <c r="G38" s="25" t="s">
        <v>98</v>
      </c>
      <c r="H38" s="25" t="s">
        <v>99</v>
      </c>
      <c r="I38" s="25" t="s">
        <v>49</v>
      </c>
      <c r="J38" s="25"/>
      <c r="K38" s="64" t="s">
        <v>78</v>
      </c>
    </row>
    <row r="39" ht="20.1" customHeight="1" spans="2:11">
      <c r="B39" s="36">
        <v>1</v>
      </c>
      <c r="C39" s="36"/>
      <c r="D39" s="42" t="s">
        <v>65</v>
      </c>
      <c r="E39" s="43" t="s">
        <v>100</v>
      </c>
      <c r="F39" s="36"/>
      <c r="G39" s="25">
        <v>100</v>
      </c>
      <c r="H39" s="25">
        <v>2</v>
      </c>
      <c r="I39" s="51">
        <f>G39*H39</f>
        <v>200</v>
      </c>
      <c r="J39" s="52"/>
      <c r="K39" s="53" t="s">
        <v>61</v>
      </c>
    </row>
    <row r="40" ht="20.1" customHeight="1" spans="2:11">
      <c r="B40" s="36">
        <v>2</v>
      </c>
      <c r="C40" s="36"/>
      <c r="D40" s="42"/>
      <c r="E40" s="43" t="s">
        <v>101</v>
      </c>
      <c r="F40" s="36"/>
      <c r="G40" s="25">
        <v>100</v>
      </c>
      <c r="H40" s="25">
        <v>1</v>
      </c>
      <c r="I40" s="51">
        <f t="shared" ref="I40:I41" si="0">G40*H40</f>
        <v>100</v>
      </c>
      <c r="J40" s="52"/>
      <c r="K40" s="53" t="s">
        <v>83</v>
      </c>
    </row>
    <row r="41" ht="20.1" customHeight="1" spans="2:11">
      <c r="B41" s="36">
        <v>3</v>
      </c>
      <c r="C41" s="36"/>
      <c r="D41" s="42"/>
      <c r="E41" s="36"/>
      <c r="F41" s="36"/>
      <c r="G41" s="25">
        <v>0</v>
      </c>
      <c r="H41" s="25">
        <v>0</v>
      </c>
      <c r="I41" s="51">
        <f t="shared" si="0"/>
        <v>0</v>
      </c>
      <c r="J41" s="52"/>
      <c r="K41" s="53"/>
    </row>
    <row r="42" ht="20.1" customHeight="1" spans="2:11">
      <c r="B42" s="19" t="s">
        <v>49</v>
      </c>
      <c r="C42" s="38"/>
      <c r="D42" s="38"/>
      <c r="E42" s="38"/>
      <c r="F42" s="20"/>
      <c r="G42" s="39"/>
      <c r="H42" s="39">
        <f>SUM(H24:H41)</f>
        <v>3</v>
      </c>
      <c r="I42" s="59">
        <f>SUM(I39:J41)</f>
        <v>300</v>
      </c>
      <c r="J42" s="60"/>
      <c r="K42" s="61"/>
    </row>
    <row r="43" ht="20.1" customHeight="1" spans="2:11">
      <c r="B43" s="16" t="s">
        <v>93</v>
      </c>
      <c r="C43" s="16"/>
      <c r="D43" s="16"/>
      <c r="E43" s="16"/>
      <c r="F43" s="16" t="s">
        <v>56</v>
      </c>
      <c r="G43" s="16" t="s">
        <v>94</v>
      </c>
      <c r="H43" s="16"/>
      <c r="I43" s="16"/>
      <c r="J43" s="16" t="s">
        <v>58</v>
      </c>
      <c r="K43" s="16"/>
    </row>
    <row r="44" spans="7:7">
      <c r="G44" t="s">
        <v>102</v>
      </c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I13:J13"/>
    <mergeCell ref="B15:C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B21:C21"/>
    <mergeCell ref="E21:F21"/>
    <mergeCell ref="I21:J21"/>
    <mergeCell ref="B22:C22"/>
    <mergeCell ref="E22:F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7"/>
    <mergeCell ref="D18:D22"/>
    <mergeCell ref="E12:F15"/>
  </mergeCells>
  <pageMargins left="0.700694444444445" right="0.700694444444445" top="0.751388888888889" bottom="0.751388888888889" header="0.298611111111111" footer="0.298611111111111"/>
  <pageSetup paperSize="9" scale="81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2017-09-06T05:53:00Z</cp:lastPrinted>
  <dcterms:modified xsi:type="dcterms:W3CDTF">2017-12-05T11:14:28Z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