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8385" activeTab="1"/>
  </bookViews>
  <sheets>
    <sheet name="Summary" sheetId="20" r:id="rId1"/>
    <sheet name="Standard Conference Small " sheetId="21" r:id="rId2"/>
  </sheets>
  <definedNames>
    <definedName name="_xlnm.Print_Area" localSheetId="1">'Standard Conference Small '!#REF!</definedName>
  </definedNames>
  <calcPr calcId="144525"/>
</workbook>
</file>

<file path=xl/sharedStrings.xml><?xml version="1.0" encoding="utf-8"?>
<sst xmlns="http://schemas.openxmlformats.org/spreadsheetml/2006/main" count="278" uniqueCount="202">
  <si>
    <t>Company Information and Offer Summary(English Only)</t>
  </si>
  <si>
    <t xml:space="preserve">Project Name: </t>
  </si>
  <si>
    <t>2023BMW培训学院年会</t>
  </si>
  <si>
    <t>Quotation Date:</t>
  </si>
  <si>
    <t>2023.04.07</t>
  </si>
  <si>
    <t>Quotation Version Nr.:</t>
  </si>
  <si>
    <t>2nd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</si>
  <si>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</si>
  <si>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</si>
  <si>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</si>
  <si>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</si>
  <si>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</si>
  <si>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</si>
  <si>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</si>
  <si>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</si>
  <si>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</si>
  <si>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</si>
  <si>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</si>
  <si>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</si>
  <si>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</si>
  <si>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</si>
  <si>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</si>
  <si>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</si>
  <si>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Xian</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</si>
  <si>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</si>
  <si>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</si>
  <si>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</si>
  <si>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</si>
  <si>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</si>
  <si>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</si>
  <si>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</si>
  <si>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</si>
  <si>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</si>
  <si>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</si>
  <si>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</si>
  <si>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</si>
  <si>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</si>
  <si>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</si>
  <si>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</si>
  <si>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</si>
  <si>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</si>
  <si>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</si>
  <si>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</si>
  <si>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</si>
  <si>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</si>
  <si>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</si>
  <si>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</si>
  <si>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</si>
  <si>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</si>
  <si>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</si>
  <si>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</si>
  <si>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</si>
  <si>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</si>
  <si>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</si>
  <si>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</si>
  <si>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</si>
  <si>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</si>
  <si>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</si>
  <si>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</si>
  <si>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</si>
  <si>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</si>
  <si>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</si>
  <si>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</si>
  <si>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</si>
  <si>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</si>
  <si>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</si>
  <si>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</si>
  <si>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</si>
  <si>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</si>
  <si>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</si>
  <si>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</si>
  <si>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</si>
  <si>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</si>
  <si>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</si>
  <si>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</si>
  <si>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</si>
  <si>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</si>
  <si>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</si>
  <si>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</si>
  <si>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</si>
  <si>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</si>
  <si>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</si>
  <si>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</si>
  <si>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</si>
  <si>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</si>
  <si>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</si>
  <si>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</si>
  <si>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</si>
  <si>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t>I A</t>
  </si>
  <si>
    <t>Sub-Total Agency Fees (Preparation)</t>
  </si>
  <si>
    <t>Agency Fees (On site)</t>
  </si>
  <si>
    <t>I B 1</t>
  </si>
  <si>
    <t>Account Manager</t>
  </si>
  <si>
    <r>
      <rPr>
        <sz val="14"/>
        <rFont val="宋体"/>
        <charset val="134"/>
      </rPr>
      <t>会议当天现场支持人员</t>
    </r>
  </si>
  <si>
    <t>I B 2</t>
  </si>
  <si>
    <r>
      <rPr>
        <sz val="14"/>
        <rFont val="宋体"/>
        <charset val="134"/>
      </rPr>
      <t>车管</t>
    </r>
  </si>
  <si>
    <r>
      <rPr>
        <sz val="14"/>
        <rFont val="MINI Serif"/>
        <charset val="134"/>
      </rPr>
      <t>TC</t>
    </r>
    <r>
      <rPr>
        <sz val="14"/>
        <rFont val="宋体"/>
        <charset val="134"/>
      </rPr>
      <t>车管</t>
    </r>
  </si>
  <si>
    <t>I B 3</t>
  </si>
  <si>
    <r>
      <rPr>
        <sz val="14"/>
        <rFont val="宋体"/>
        <charset val="134"/>
      </rPr>
      <t>车美</t>
    </r>
  </si>
  <si>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</si>
  <si>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</si>
  <si>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</si>
  <si>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</si>
  <si>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</si>
  <si>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</si>
  <si>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</si>
  <si>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</si>
  <si>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</si>
  <si>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r>
      <rPr>
        <sz val="14"/>
        <rFont val="MINI Serif"/>
        <charset val="134"/>
      </rPr>
      <t>Agency Staff  Accomodation</t>
    </r>
    <r>
      <rPr>
        <sz val="14"/>
        <rFont val="SimSun"/>
        <charset val="134"/>
      </rPr>
      <t>（</t>
    </r>
    <r>
      <rPr>
        <sz val="14"/>
        <rFont val="MINI Serif"/>
        <charset val="134"/>
      </rPr>
      <t>Onsite</t>
    </r>
    <r>
      <rPr>
        <sz val="14"/>
        <rFont val="SimSun"/>
        <charset val="134"/>
      </rPr>
      <t>）</t>
    </r>
  </si>
  <si>
    <t>unit</t>
  </si>
  <si>
    <r>
      <rPr>
        <sz val="14"/>
        <rFont val="宋体"/>
        <charset val="134"/>
      </rPr>
      <t>现场支持人员住宿（西安偏远地区）</t>
    </r>
  </si>
  <si>
    <t>II A2</t>
  </si>
  <si>
    <t>Agency Staff working on site traffic</t>
  </si>
  <si>
    <r>
      <rPr>
        <sz val="14"/>
        <rFont val="宋体"/>
        <charset val="134"/>
      </rPr>
      <t>现场支持人员交通费用</t>
    </r>
  </si>
  <si>
    <t>II A</t>
  </si>
  <si>
    <t>Sub-Total Onsite Event</t>
  </si>
  <si>
    <t>II</t>
  </si>
  <si>
    <t>Total Travel &amp; Accomodation</t>
  </si>
  <si>
    <t>Logistics &amp; Operations</t>
  </si>
  <si>
    <t xml:space="preserve">Details / Comments </t>
  </si>
  <si>
    <t>Logistics</t>
  </si>
  <si>
    <t>III A 1</t>
  </si>
  <si>
    <t>大巴</t>
  </si>
  <si>
    <r>
      <rPr>
        <sz val="14"/>
        <rFont val="MINI Serif"/>
        <charset val="134"/>
      </rPr>
      <t>4.17</t>
    </r>
    <r>
      <rPr>
        <sz val="14"/>
        <rFont val="宋体"/>
        <charset val="134"/>
      </rPr>
      <t>短驳大巴，单趟，酒店</t>
    </r>
    <r>
      <rPr>
        <sz val="14"/>
        <rFont val="MINI Serif"/>
        <charset val="134"/>
      </rPr>
      <t>-TC</t>
    </r>
    <r>
      <rPr>
        <sz val="14"/>
        <rFont val="宋体"/>
        <charset val="134"/>
      </rPr>
      <t>，</t>
    </r>
    <r>
      <rPr>
        <sz val="14"/>
        <rFont val="MINI Serif"/>
        <charset val="134"/>
      </rPr>
      <t>TC-</t>
    </r>
    <r>
      <rPr>
        <sz val="14"/>
        <rFont val="宋体"/>
        <charset val="134"/>
      </rPr>
      <t>晚宴，晚宴</t>
    </r>
    <r>
      <rPr>
        <sz val="14"/>
        <rFont val="MINI Serif"/>
        <charset val="134"/>
      </rPr>
      <t>—</t>
    </r>
    <r>
      <rPr>
        <sz val="14"/>
        <rFont val="宋体"/>
        <charset val="134"/>
      </rPr>
      <t>酒店</t>
    </r>
  </si>
  <si>
    <t>III A 2</t>
  </si>
  <si>
    <r>
      <rPr>
        <sz val="14"/>
        <rFont val="MINI Serif"/>
        <charset val="134"/>
      </rPr>
      <t>4.18</t>
    </r>
    <r>
      <rPr>
        <sz val="14"/>
        <rFont val="宋体"/>
        <charset val="134"/>
      </rPr>
      <t>短驳大巴，单趟，酒店</t>
    </r>
    <r>
      <rPr>
        <sz val="14"/>
        <rFont val="MINI Serif"/>
        <charset val="134"/>
      </rPr>
      <t>-</t>
    </r>
    <r>
      <rPr>
        <sz val="14"/>
        <rFont val="宋体"/>
        <charset val="134"/>
      </rPr>
      <t>团建，团建</t>
    </r>
    <r>
      <rPr>
        <sz val="14"/>
        <rFont val="MINI Serif"/>
        <charset val="134"/>
      </rPr>
      <t>-</t>
    </r>
    <r>
      <rPr>
        <sz val="14"/>
        <rFont val="宋体"/>
        <charset val="134"/>
      </rPr>
      <t>酒店，团建</t>
    </r>
    <r>
      <rPr>
        <sz val="14"/>
        <rFont val="MINI Serif"/>
        <charset val="134"/>
      </rPr>
      <t>-</t>
    </r>
    <r>
      <rPr>
        <sz val="14"/>
        <rFont val="宋体"/>
        <charset val="134"/>
      </rPr>
      <t>机场</t>
    </r>
    <r>
      <rPr>
        <sz val="14"/>
        <rFont val="MINI Serif"/>
        <charset val="134"/>
      </rPr>
      <t>/</t>
    </r>
    <r>
      <rPr>
        <sz val="14"/>
        <rFont val="宋体"/>
        <charset val="134"/>
      </rPr>
      <t>高铁站</t>
    </r>
  </si>
  <si>
    <t>III A 3</t>
  </si>
  <si>
    <r>
      <rPr>
        <sz val="14"/>
        <color theme="1"/>
        <rFont val="宋体"/>
        <charset val="134"/>
      </rPr>
      <t>打印费用</t>
    </r>
  </si>
  <si>
    <t>试乘试驾协议及日程安排</t>
  </si>
  <si>
    <t>III A 4</t>
  </si>
  <si>
    <r>
      <rPr>
        <sz val="14"/>
        <color theme="1"/>
        <rFont val="宋体"/>
        <charset val="134"/>
      </rPr>
      <t>保险</t>
    </r>
  </si>
  <si>
    <r>
      <rPr>
        <sz val="14"/>
        <color theme="1"/>
        <rFont val="宋体"/>
        <charset val="134"/>
      </rPr>
      <t>意外险，保额意外</t>
    </r>
    <r>
      <rPr>
        <sz val="14"/>
        <color theme="1"/>
        <rFont val="MINI Serif"/>
        <charset val="134"/>
      </rPr>
      <t>100</t>
    </r>
    <r>
      <rPr>
        <sz val="14"/>
        <color theme="1"/>
        <rFont val="宋体"/>
        <charset val="134"/>
      </rPr>
      <t>万，医疗</t>
    </r>
    <r>
      <rPr>
        <sz val="14"/>
        <color theme="1"/>
        <rFont val="MINI Serif"/>
        <charset val="134"/>
      </rPr>
      <t>2</t>
    </r>
    <r>
      <rPr>
        <sz val="14"/>
        <color theme="1"/>
        <rFont val="宋体"/>
        <charset val="134"/>
      </rPr>
      <t>万。</t>
    </r>
  </si>
  <si>
    <t>Materials</t>
  </si>
  <si>
    <r>
      <rPr>
        <sz val="14"/>
        <rFont val="宋体"/>
        <charset val="134"/>
      </rPr>
      <t>手环</t>
    </r>
  </si>
  <si>
    <t>Person</t>
  </si>
  <si>
    <t>车贴</t>
  </si>
  <si>
    <t>可移除背胶</t>
  </si>
  <si>
    <r>
      <rPr>
        <sz val="14"/>
        <rFont val="宋体"/>
        <charset val="134"/>
      </rPr>
      <t>瓶装水</t>
    </r>
  </si>
  <si>
    <r>
      <rPr>
        <sz val="14"/>
        <rFont val="MINI Serif"/>
        <charset val="134"/>
      </rPr>
      <t>250ml</t>
    </r>
    <r>
      <rPr>
        <sz val="14"/>
        <rFont val="宋体"/>
        <charset val="134"/>
      </rPr>
      <t>矿泉水，每人每天</t>
    </r>
    <r>
      <rPr>
        <sz val="14"/>
        <rFont val="MINI Serif"/>
        <charset val="134"/>
      </rPr>
      <t>3</t>
    </r>
    <r>
      <rPr>
        <sz val="14"/>
        <rFont val="宋体"/>
        <charset val="134"/>
      </rPr>
      <t>瓶水，</t>
    </r>
    <r>
      <rPr>
        <sz val="14"/>
        <rFont val="MINI Serif"/>
        <charset val="134"/>
      </rPr>
      <t>60</t>
    </r>
    <r>
      <rPr>
        <sz val="14"/>
        <rFont val="宋体"/>
        <charset val="134"/>
      </rPr>
      <t>人</t>
    </r>
    <r>
      <rPr>
        <sz val="14"/>
        <rFont val="MINI Serif"/>
        <charset val="134"/>
      </rPr>
      <t>*3</t>
    </r>
    <r>
      <rPr>
        <sz val="14"/>
        <rFont val="宋体"/>
        <charset val="134"/>
      </rPr>
      <t>瓶</t>
    </r>
    <r>
      <rPr>
        <sz val="14"/>
        <rFont val="MINI Serif"/>
        <charset val="134"/>
      </rPr>
      <t>*2</t>
    </r>
    <r>
      <rPr>
        <sz val="14"/>
        <rFont val="宋体"/>
        <charset val="134"/>
      </rPr>
      <t>天</t>
    </r>
  </si>
  <si>
    <r>
      <rPr>
        <sz val="14"/>
        <rFont val="宋体"/>
        <charset val="134"/>
      </rPr>
      <t>鲜花</t>
    </r>
  </si>
  <si>
    <r>
      <rPr>
        <sz val="14"/>
        <rFont val="宋体"/>
        <charset val="134"/>
      </rPr>
      <t>讲台花，含配送费，符合宝马调性</t>
    </r>
  </si>
  <si>
    <t>III A 5</t>
  </si>
  <si>
    <r>
      <rPr>
        <sz val="14"/>
        <rFont val="宋体"/>
        <charset val="134"/>
      </rPr>
      <t>口罩</t>
    </r>
  </si>
  <si>
    <t>定制口罩，白色无纺布带logo印刷，含顺丰包邮费，制作工期2天.</t>
  </si>
  <si>
    <t>III A 7</t>
  </si>
  <si>
    <r>
      <rPr>
        <sz val="14"/>
        <rFont val="宋体"/>
        <charset val="134"/>
      </rPr>
      <t>纸巾</t>
    </r>
  </si>
  <si>
    <r>
      <rPr>
        <sz val="14"/>
        <rFont val="宋体"/>
        <charset val="134"/>
      </rPr>
      <t>纸巾，每车</t>
    </r>
    <r>
      <rPr>
        <sz val="14"/>
        <rFont val="MINI Serif"/>
        <charset val="134"/>
      </rPr>
      <t>2</t>
    </r>
    <r>
      <rPr>
        <sz val="14"/>
        <rFont val="宋体"/>
        <charset val="134"/>
      </rPr>
      <t>盒</t>
    </r>
    <r>
      <rPr>
        <sz val="14"/>
        <rFont val="MINI Serif"/>
        <charset val="134"/>
      </rPr>
      <t>*6</t>
    </r>
    <r>
      <rPr>
        <sz val="14"/>
        <rFont val="宋体"/>
        <charset val="134"/>
      </rPr>
      <t>台</t>
    </r>
    <r>
      <rPr>
        <sz val="14"/>
        <rFont val="MINI Serif"/>
        <charset val="134"/>
      </rPr>
      <t>+</t>
    </r>
    <r>
      <rPr>
        <sz val="14"/>
        <rFont val="宋体"/>
        <charset val="134"/>
      </rPr>
      <t>大巴车每台每天1盒</t>
    </r>
    <r>
      <rPr>
        <sz val="14"/>
        <rFont val="MINI Serif"/>
        <charset val="134"/>
      </rPr>
      <t>*5</t>
    </r>
    <r>
      <rPr>
        <sz val="14"/>
        <rFont val="宋体"/>
        <charset val="134"/>
      </rPr>
      <t>台车</t>
    </r>
  </si>
  <si>
    <t>III A 8</t>
  </si>
  <si>
    <r>
      <rPr>
        <sz val="14"/>
        <rFont val="宋体"/>
        <charset val="134"/>
      </rPr>
      <t>伴手礼</t>
    </r>
  </si>
  <si>
    <r>
      <rPr>
        <sz val="14"/>
        <rFont val="宋体"/>
        <charset val="134"/>
      </rPr>
      <t>陕西历史博物馆赤足金龙</t>
    </r>
    <r>
      <rPr>
        <sz val="14"/>
        <rFont val="MINI Serif"/>
        <charset val="134"/>
      </rPr>
      <t>+</t>
    </r>
    <r>
      <rPr>
        <sz val="14"/>
        <rFont val="宋体"/>
        <charset val="134"/>
      </rPr>
      <t>礼盒包装（推荐，以实际结算）</t>
    </r>
  </si>
  <si>
    <t>III A 9</t>
  </si>
  <si>
    <r>
      <rPr>
        <sz val="14"/>
        <rFont val="宋体"/>
        <charset val="134"/>
      </rPr>
      <t>颁奖奖品</t>
    </r>
  </si>
  <si>
    <r>
      <rPr>
        <sz val="14"/>
        <rFont val="宋体"/>
        <charset val="134"/>
      </rPr>
      <t>奖品待定</t>
    </r>
  </si>
  <si>
    <t>III A 10</t>
  </si>
  <si>
    <t>RSVP</t>
  </si>
  <si>
    <r>
      <rPr>
        <sz val="14"/>
        <rFont val="宋体"/>
        <charset val="134"/>
      </rPr>
      <t>杂费（含不可预见）</t>
    </r>
  </si>
  <si>
    <t>III A</t>
  </si>
  <si>
    <t>Sub-Total Materials</t>
  </si>
  <si>
    <t>III</t>
  </si>
  <si>
    <t>Total Logistics &amp; Operation</t>
  </si>
  <si>
    <t>Hospitality</t>
  </si>
  <si>
    <t>IV A 5</t>
  </si>
  <si>
    <t>Dinner</t>
  </si>
  <si>
    <t>pax</t>
  </si>
  <si>
    <r>
      <rPr>
        <sz val="14"/>
        <rFont val="MINI Serif"/>
        <charset val="134"/>
      </rPr>
      <t>4.17</t>
    </r>
    <r>
      <rPr>
        <sz val="14"/>
        <rFont val="宋体"/>
        <charset val="134"/>
      </rPr>
      <t>晚宴，</t>
    </r>
    <r>
      <rPr>
        <sz val="14"/>
        <rFont val="MINI Serif"/>
        <charset val="134"/>
      </rPr>
      <t>6</t>
    </r>
    <r>
      <rPr>
        <sz val="14"/>
        <rFont val="宋体"/>
        <charset val="134"/>
      </rPr>
      <t>桌，</t>
    </r>
    <r>
      <rPr>
        <sz val="14"/>
        <rFont val="MINI Serif"/>
        <charset val="134"/>
      </rPr>
      <t>450/</t>
    </r>
    <r>
      <rPr>
        <sz val="14"/>
        <rFont val="宋体"/>
        <charset val="134"/>
      </rPr>
      <t>人</t>
    </r>
  </si>
  <si>
    <t>IV A 6</t>
  </si>
  <si>
    <t xml:space="preserve">Lunch </t>
  </si>
  <si>
    <r>
      <rPr>
        <sz val="14"/>
        <rFont val="MINI Serif"/>
        <charset val="134"/>
      </rPr>
      <t>4.18</t>
    </r>
    <r>
      <rPr>
        <sz val="14"/>
        <rFont val="宋体"/>
        <charset val="134"/>
      </rPr>
      <t>午餐，</t>
    </r>
    <r>
      <rPr>
        <sz val="14"/>
        <rFont val="MINI Serif"/>
        <charset val="134"/>
      </rPr>
      <t>250/</t>
    </r>
    <r>
      <rPr>
        <sz val="14"/>
        <rFont val="宋体"/>
        <charset val="134"/>
      </rPr>
      <t>人</t>
    </r>
  </si>
  <si>
    <t>IV A 7</t>
  </si>
  <si>
    <t xml:space="preserve">Tea </t>
  </si>
  <si>
    <r>
      <rPr>
        <sz val="14"/>
        <rFont val="MINI Serif"/>
        <charset val="134"/>
      </rPr>
      <t>4.18</t>
    </r>
    <r>
      <rPr>
        <sz val="14"/>
        <rFont val="宋体"/>
        <charset val="134"/>
      </rPr>
      <t>茶馆，</t>
    </r>
    <r>
      <rPr>
        <sz val="14"/>
        <rFont val="MINI Serif"/>
        <charset val="134"/>
      </rPr>
      <t>60/</t>
    </r>
    <r>
      <rPr>
        <sz val="14"/>
        <rFont val="宋体"/>
        <charset val="134"/>
      </rPr>
      <t>人</t>
    </r>
  </si>
  <si>
    <t>IV A</t>
  </si>
  <si>
    <t xml:space="preserve">Subtotal </t>
  </si>
  <si>
    <t>IV</t>
  </si>
  <si>
    <t>Total Hospitality</t>
  </si>
  <si>
    <t>VI</t>
  </si>
  <si>
    <t>AV</t>
  </si>
  <si>
    <t xml:space="preserve">Vedio Equipment &amp; Related </t>
  </si>
  <si>
    <t>舞台</t>
  </si>
  <si>
    <t>舞台暂定7.2*4.8m</t>
  </si>
  <si>
    <t>Audio Equipment &amp; Related</t>
  </si>
  <si>
    <r>
      <rPr>
        <sz val="14"/>
        <color theme="1"/>
        <rFont val="MINI Serif"/>
        <charset val="134"/>
      </rPr>
      <t>Wireless head-set mic</t>
    </r>
    <r>
      <rPr>
        <sz val="14"/>
        <color theme="1"/>
        <rFont val="宋体"/>
        <charset val="134"/>
      </rPr>
      <t>无线手持麦</t>
    </r>
  </si>
  <si>
    <r>
      <rPr>
        <sz val="14"/>
        <color theme="1"/>
        <rFont val="MINI Serif"/>
        <charset val="134"/>
      </rPr>
      <t xml:space="preserve">Full frequency line array speaker </t>
    </r>
    <r>
      <rPr>
        <sz val="14"/>
        <color theme="1"/>
        <rFont val="宋体"/>
        <charset val="134"/>
      </rPr>
      <t>线阵列全频音箱</t>
    </r>
  </si>
  <si>
    <r>
      <rPr>
        <sz val="14"/>
        <color theme="1"/>
        <rFont val="宋体"/>
        <charset val="134"/>
      </rPr>
      <t>线阵音响</t>
    </r>
    <r>
      <rPr>
        <sz val="12"/>
        <rFont val="MINI Serif"/>
        <charset val="134"/>
      </rPr>
      <t>4+2</t>
    </r>
    <r>
      <rPr>
        <sz val="12"/>
        <rFont val="宋体"/>
        <charset val="134"/>
      </rPr>
      <t>含低音</t>
    </r>
    <r>
      <rPr>
        <sz val="12"/>
        <rFont val="MINI Serif"/>
        <charset val="134"/>
      </rPr>
      <t>+</t>
    </r>
    <r>
      <rPr>
        <sz val="12"/>
        <rFont val="宋体"/>
        <charset val="134"/>
      </rPr>
      <t>返送音响</t>
    </r>
  </si>
  <si>
    <r>
      <rPr>
        <sz val="14"/>
        <color theme="1"/>
        <rFont val="MINI Serif"/>
        <charset val="134"/>
      </rPr>
      <t xml:space="preserve">Sound console </t>
    </r>
    <r>
      <rPr>
        <sz val="14"/>
        <color theme="1"/>
        <rFont val="宋体"/>
        <charset val="134"/>
      </rPr>
      <t>音响控制台</t>
    </r>
  </si>
  <si>
    <r>
      <rPr>
        <sz val="14"/>
        <color theme="1"/>
        <rFont val="宋体"/>
        <charset val="134"/>
      </rPr>
      <t>抽奖系统</t>
    </r>
  </si>
  <si>
    <t>点歌机+返送电视</t>
  </si>
  <si>
    <t>点歌机+返送电视（返送歌曲歌词）</t>
  </si>
  <si>
    <r>
      <rPr>
        <sz val="14"/>
        <color theme="1"/>
        <rFont val="宋体"/>
        <charset val="134"/>
      </rPr>
      <t>对讲机</t>
    </r>
    <r>
      <rPr>
        <sz val="14"/>
        <color theme="1"/>
        <rFont val="MINI Serif"/>
        <charset val="134"/>
      </rPr>
      <t>talkies</t>
    </r>
  </si>
  <si>
    <t>Manpower fee for AV</t>
  </si>
  <si>
    <r>
      <rPr>
        <sz val="14"/>
        <color theme="1"/>
        <rFont val="MINI Serif"/>
        <charset val="134"/>
      </rPr>
      <t xml:space="preserve">Manpower fee for AV </t>
    </r>
    <r>
      <rPr>
        <sz val="14"/>
        <color theme="1"/>
        <rFont val="宋体"/>
        <charset val="134"/>
      </rPr>
      <t>工人费用</t>
    </r>
  </si>
  <si>
    <r>
      <rPr>
        <sz val="14"/>
        <color theme="1"/>
        <rFont val="MINI Serif"/>
        <charset val="134"/>
      </rPr>
      <t xml:space="preserve">Transportation for AV </t>
    </r>
    <r>
      <rPr>
        <sz val="14"/>
        <color theme="1"/>
        <rFont val="宋体"/>
        <charset val="134"/>
      </rPr>
      <t>设备运输</t>
    </r>
  </si>
  <si>
    <t>Total AV</t>
  </si>
  <si>
    <t>Photo &amp; Video</t>
  </si>
  <si>
    <t>Photo &amp;Video crew</t>
  </si>
  <si>
    <t>VII A 1</t>
  </si>
  <si>
    <t>Photo crew</t>
  </si>
  <si>
    <t>day/person</t>
  </si>
  <si>
    <r>
      <rPr>
        <sz val="14"/>
        <color theme="1"/>
        <rFont val="宋体"/>
        <charset val="134"/>
      </rPr>
      <t>云摄影，</t>
    </r>
    <r>
      <rPr>
        <sz val="14"/>
        <color theme="1"/>
        <rFont val="MINI Serif"/>
        <charset val="134"/>
      </rPr>
      <t>8</t>
    </r>
    <r>
      <rPr>
        <sz val="14"/>
        <color theme="1"/>
        <rFont val="宋体"/>
        <charset val="134"/>
      </rPr>
      <t>小时工作制，</t>
    </r>
    <r>
      <rPr>
        <sz val="14"/>
        <color theme="1"/>
        <rFont val="MINI Serif"/>
        <charset val="134"/>
      </rPr>
      <t>4.17</t>
    </r>
    <r>
      <rPr>
        <sz val="14"/>
        <color theme="1"/>
        <rFont val="宋体"/>
        <charset val="134"/>
      </rPr>
      <t>（试试乘驾</t>
    </r>
    <r>
      <rPr>
        <sz val="14"/>
        <color theme="1"/>
        <rFont val="MINI Serif"/>
        <charset val="134"/>
      </rPr>
      <t>-</t>
    </r>
    <r>
      <rPr>
        <sz val="14"/>
        <color theme="1"/>
        <rFont val="宋体"/>
        <charset val="134"/>
      </rPr>
      <t>晚宴）</t>
    </r>
    <r>
      <rPr>
        <sz val="14"/>
        <color theme="1"/>
        <rFont val="MINI Serif"/>
        <charset val="134"/>
      </rPr>
      <t>4.18</t>
    </r>
    <r>
      <rPr>
        <sz val="14"/>
        <color theme="1"/>
        <rFont val="宋体"/>
        <charset val="134"/>
      </rPr>
      <t>（袁家村团建）</t>
    </r>
  </si>
  <si>
    <t>VII A</t>
  </si>
  <si>
    <t>VII</t>
  </si>
  <si>
    <t>Total Photo &amp; Video</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</si>
</sst>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411]* #,##0_-;\-[$¥-411]* #,##0_-;_-[$¥-411]* &quot;-&quot;_-;_-@_-"/>
    <numFmt numFmtId="177" formatCode="[$¥-804]#,##0"/>
    <numFmt numFmtId="178" formatCode="[$¥-804]#,##0.00"/>
    <numFmt numFmtId="179" formatCode="_(* #,##0.00_);_(* \(#,##0.00\);_(* &quot;-&quot;??_);_(@_)"/>
    <numFmt numFmtId="180" formatCode="[$¥-411]#,##0.00"/>
    <numFmt numFmtId="181" formatCode="[$¥-411]#,##0.00;\-[$¥-411]#,##0.00"/>
    <numFmt numFmtId="182" formatCode="[$¥-411]#,##0"/>
    <numFmt numFmtId="183" formatCode="_ [$¥-804]* #,##0.00_ ;_ [$¥-804]* \-#,##0.00_ ;_ [$¥-804]* &quot;-&quot;??_ ;_ @_ "/>
    <numFmt numFmtId="184" formatCode="_(* #,##0_);_(* \(#,##0\);_(* &quot;-&quot;??_);_(@_)"/>
    <numFmt numFmtId="185" formatCode="[$￥-804]#,##0.00;[Red][$￥-804]\-#,##0.00"/>
    <numFmt numFmtId="186" formatCode="#,##0.000;[Red]\-#,##0.000"/>
  </numFmts>
  <fonts count="47">
    <font>
      <sz val="11"/>
      <color theme="1"/>
      <name val="宋体"/>
      <charset val="134"/>
      <scheme val="minor"/>
    </font>
    <font>
      <sz val="14"/>
      <color theme="1"/>
      <name val="MINI Serif"/>
      <charset val="134"/>
    </font>
    <font>
      <sz val="14"/>
      <name val="MINI Serif"/>
      <charset val="134"/>
    </font>
    <font>
      <sz val="14"/>
      <name val="BMWTypeCondensedLight"/>
      <charset val="134"/>
    </font>
    <font>
      <b/>
      <sz val="14"/>
      <name val="MINI Serif"/>
      <charset val="134"/>
    </font>
    <font>
      <b/>
      <sz val="14"/>
      <color theme="1"/>
      <name val="MINI Serif"/>
      <charset val="134"/>
    </font>
    <font>
      <sz val="14"/>
      <color theme="1"/>
      <name val="宋体"/>
      <charset val="134"/>
    </font>
    <font>
      <sz val="14"/>
      <name val="宋体"/>
      <charset val="134"/>
    </font>
    <font>
      <sz val="14"/>
      <color rgb="FFFF0000"/>
      <name val="MINI Serif"/>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sz val="14"/>
      <name val="SimSun"/>
      <charset val="134"/>
    </font>
    <font>
      <sz val="12"/>
      <name val="MINI Serif"/>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7" fontId="19" fillId="0" borderId="0"/>
    <xf numFmtId="0" fontId="20" fillId="12" borderId="0" applyNumberFormat="0" applyBorder="0" applyAlignment="0" applyProtection="0">
      <alignment vertical="center"/>
    </xf>
    <xf numFmtId="0" fontId="21" fillId="13" borderId="18" applyNumberFormat="0" applyAlignment="0" applyProtection="0">
      <alignment vertical="center"/>
    </xf>
    <xf numFmtId="41" fontId="0" fillId="0" borderId="0" applyFont="0" applyFill="0" applyBorder="0" applyAlignment="0" applyProtection="0">
      <alignment vertical="center"/>
    </xf>
    <xf numFmtId="178" fontId="22" fillId="0" borderId="0"/>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179" fontId="0" fillId="0" borderId="0" applyFont="0" applyFill="0" applyBorder="0" applyAlignment="0" applyProtection="0"/>
    <xf numFmtId="0" fontId="24" fillId="16" borderId="0" applyNumberFormat="0" applyBorder="0" applyAlignment="0" applyProtection="0">
      <alignment vertical="center"/>
    </xf>
    <xf numFmtId="0" fontId="17"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19" applyNumberFormat="0" applyFont="0" applyAlignment="0" applyProtection="0">
      <alignment vertical="center"/>
    </xf>
    <xf numFmtId="176" fontId="0" fillId="0" borderId="0"/>
    <xf numFmtId="0" fontId="24" fillId="1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181" fontId="22" fillId="0" borderId="0">
      <alignment vertical="center"/>
    </xf>
    <xf numFmtId="0" fontId="30" fillId="0" borderId="20" applyNumberFormat="0" applyFill="0" applyAlignment="0" applyProtection="0">
      <alignment vertical="center"/>
    </xf>
    <xf numFmtId="181" fontId="22" fillId="0" borderId="0"/>
    <xf numFmtId="0" fontId="31" fillId="0" borderId="20" applyNumberFormat="0" applyFill="0" applyAlignment="0" applyProtection="0">
      <alignment vertical="center"/>
    </xf>
    <xf numFmtId="178" fontId="0" fillId="0" borderId="0"/>
    <xf numFmtId="0" fontId="32" fillId="0" borderId="0"/>
    <xf numFmtId="0" fontId="24" fillId="19" borderId="0" applyNumberFormat="0" applyBorder="0" applyAlignment="0" applyProtection="0">
      <alignment vertical="center"/>
    </xf>
    <xf numFmtId="0" fontId="26" fillId="0" borderId="21" applyNumberFormat="0" applyFill="0" applyAlignment="0" applyProtection="0">
      <alignment vertical="center"/>
    </xf>
    <xf numFmtId="0" fontId="24" fillId="20" borderId="0" applyNumberFormat="0" applyBorder="0" applyAlignment="0" applyProtection="0">
      <alignment vertical="center"/>
    </xf>
    <xf numFmtId="0" fontId="33" fillId="21" borderId="22" applyNumberFormat="0" applyAlignment="0" applyProtection="0">
      <alignment vertical="center"/>
    </xf>
    <xf numFmtId="0" fontId="34" fillId="21" borderId="18" applyNumberFormat="0" applyAlignment="0" applyProtection="0">
      <alignment vertical="center"/>
    </xf>
    <xf numFmtId="177" fontId="22" fillId="0" borderId="0"/>
    <xf numFmtId="0" fontId="35" fillId="22" borderId="23" applyNumberFormat="0" applyAlignment="0" applyProtection="0">
      <alignment vertical="center"/>
    </xf>
    <xf numFmtId="0" fontId="24" fillId="23" borderId="0" applyNumberFormat="0" applyBorder="0" applyAlignment="0" applyProtection="0">
      <alignment vertical="center"/>
    </xf>
    <xf numFmtId="180" fontId="36" fillId="0" borderId="0"/>
    <xf numFmtId="0" fontId="20" fillId="24" borderId="0" applyNumberFormat="0" applyBorder="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178" fontId="22" fillId="0" borderId="0"/>
    <xf numFmtId="0" fontId="20" fillId="27" borderId="0" applyNumberFormat="0" applyBorder="0" applyAlignment="0" applyProtection="0">
      <alignment vertical="center"/>
    </xf>
    <xf numFmtId="0" fontId="24" fillId="28" borderId="0" applyNumberFormat="0" applyBorder="0" applyAlignment="0" applyProtection="0">
      <alignment vertical="center"/>
    </xf>
    <xf numFmtId="0" fontId="20" fillId="29" borderId="0" applyNumberFormat="0" applyBorder="0" applyAlignment="0" applyProtection="0">
      <alignment vertical="center"/>
    </xf>
    <xf numFmtId="0" fontId="20" fillId="2" borderId="0" applyNumberFormat="0" applyBorder="0" applyAlignment="0" applyProtection="0">
      <alignment vertical="center"/>
    </xf>
    <xf numFmtId="0" fontId="20" fillId="30" borderId="0" applyNumberFormat="0" applyBorder="0" applyAlignment="0" applyProtection="0">
      <alignment vertical="center"/>
    </xf>
    <xf numFmtId="182" fontId="22" fillId="0" borderId="0"/>
    <xf numFmtId="0" fontId="20"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177" fontId="36" fillId="0" borderId="0">
      <alignment vertical="center"/>
    </xf>
    <xf numFmtId="0" fontId="41" fillId="0" borderId="0">
      <alignment vertical="center"/>
    </xf>
    <xf numFmtId="0" fontId="20" fillId="34" borderId="0" applyNumberFormat="0" applyBorder="0" applyAlignment="0" applyProtection="0">
      <alignment vertical="center"/>
    </xf>
    <xf numFmtId="182" fontId="22" fillId="0" borderId="0"/>
    <xf numFmtId="177" fontId="0" fillId="0" borderId="0"/>
    <xf numFmtId="0" fontId="20" fillId="35" borderId="0" applyNumberFormat="0" applyBorder="0" applyAlignment="0" applyProtection="0">
      <alignment vertical="center"/>
    </xf>
    <xf numFmtId="0" fontId="24" fillId="36" borderId="0" applyNumberFormat="0" applyBorder="0" applyAlignment="0" applyProtection="0">
      <alignment vertical="center"/>
    </xf>
    <xf numFmtId="0" fontId="20" fillId="37" borderId="0" applyNumberFormat="0" applyBorder="0" applyAlignment="0" applyProtection="0">
      <alignment vertical="center"/>
    </xf>
    <xf numFmtId="0" fontId="24" fillId="38" borderId="0" applyNumberFormat="0" applyBorder="0" applyAlignment="0" applyProtection="0">
      <alignment vertical="center"/>
    </xf>
    <xf numFmtId="0" fontId="24" fillId="39" borderId="0" applyNumberFormat="0" applyBorder="0" applyAlignment="0" applyProtection="0">
      <alignment vertical="center"/>
    </xf>
    <xf numFmtId="0" fontId="20" fillId="40" borderId="0" applyNumberFormat="0" applyBorder="0" applyAlignment="0" applyProtection="0">
      <alignment vertical="center"/>
    </xf>
    <xf numFmtId="0" fontId="24" fillId="41" borderId="0" applyNumberFormat="0" applyBorder="0" applyAlignment="0" applyProtection="0">
      <alignment vertical="center"/>
    </xf>
    <xf numFmtId="180" fontId="22" fillId="0" borderId="0"/>
    <xf numFmtId="177" fontId="22" fillId="0" borderId="0"/>
    <xf numFmtId="177" fontId="22" fillId="0" borderId="0"/>
    <xf numFmtId="177" fontId="22" fillId="0" borderId="0">
      <alignment vertical="center"/>
    </xf>
    <xf numFmtId="0" fontId="22" fillId="0" borderId="0"/>
    <xf numFmtId="177" fontId="0" fillId="0" borderId="0"/>
    <xf numFmtId="0" fontId="32" fillId="0" borderId="0">
      <alignment vertical="center"/>
    </xf>
    <xf numFmtId="181" fontId="0" fillId="0" borderId="0"/>
    <xf numFmtId="181" fontId="0" fillId="0" borderId="0"/>
    <xf numFmtId="181" fontId="0" fillId="0" borderId="0"/>
    <xf numFmtId="0" fontId="42" fillId="0" borderId="0">
      <alignment vertical="center"/>
    </xf>
    <xf numFmtId="0" fontId="0" fillId="0" borderId="0"/>
    <xf numFmtId="0" fontId="0" fillId="0" borderId="0"/>
    <xf numFmtId="0" fontId="42" fillId="0" borderId="0">
      <alignment vertical="center"/>
    </xf>
    <xf numFmtId="177" fontId="0" fillId="0" borderId="0"/>
    <xf numFmtId="178" fontId="0" fillId="0" borderId="0"/>
    <xf numFmtId="0" fontId="32" fillId="0" borderId="0">
      <alignment vertical="center"/>
    </xf>
    <xf numFmtId="43" fontId="42" fillId="0" borderId="0" applyFont="0" applyFill="0" applyBorder="0" applyAlignment="0" applyProtection="0">
      <alignment vertical="center"/>
    </xf>
    <xf numFmtId="183" fontId="36" fillId="0" borderId="0"/>
    <xf numFmtId="181" fontId="36" fillId="0" borderId="0"/>
    <xf numFmtId="178" fontId="36" fillId="0" borderId="0"/>
    <xf numFmtId="177" fontId="36" fillId="0" borderId="0"/>
    <xf numFmtId="182" fontId="36" fillId="0" borderId="0">
      <alignment vertical="center"/>
    </xf>
    <xf numFmtId="182" fontId="36" fillId="0" borderId="0"/>
  </cellStyleXfs>
  <cellXfs count="193">
    <xf numFmtId="0" fontId="0" fillId="0" borderId="0" xfId="0"/>
    <xf numFmtId="177" fontId="1" fillId="0" borderId="0" xfId="56" applyFont="1" applyFill="1" applyAlignment="1">
      <alignment horizontal="left" vertical="center"/>
    </xf>
    <xf numFmtId="177" fontId="2" fillId="0" borderId="0" xfId="56" applyFont="1" applyFill="1" applyAlignment="1">
      <alignment horizontal="left" vertical="center"/>
    </xf>
    <xf numFmtId="49" fontId="2" fillId="0" borderId="0" xfId="56" applyNumberFormat="1" applyFont="1" applyAlignment="1">
      <alignment horizontal="left" vertical="center"/>
    </xf>
    <xf numFmtId="177" fontId="2" fillId="0" borderId="0" xfId="56" applyFont="1" applyAlignment="1">
      <alignment horizontal="left" vertical="center"/>
    </xf>
    <xf numFmtId="184" fontId="2" fillId="0" borderId="0" xfId="10" applyNumberFormat="1" applyFont="1" applyAlignment="1">
      <alignment horizontal="center" vertical="center"/>
    </xf>
    <xf numFmtId="184" fontId="2" fillId="0" borderId="0" xfId="10" applyNumberFormat="1" applyFont="1" applyAlignment="1">
      <alignment horizontal="left" vertical="center"/>
    </xf>
    <xf numFmtId="178" fontId="2" fillId="0" borderId="0" xfId="56" applyNumberFormat="1" applyFont="1" applyAlignment="1">
      <alignment horizontal="left" vertical="center"/>
    </xf>
    <xf numFmtId="177" fontId="3" fillId="0" borderId="0" xfId="56" applyFont="1" applyAlignment="1">
      <alignment horizontal="left" vertical="center"/>
    </xf>
    <xf numFmtId="49"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184" fontId="4" fillId="2" borderId="1" xfId="10" applyNumberFormat="1" applyFont="1" applyFill="1" applyBorder="1" applyAlignment="1">
      <alignment horizontal="center" vertical="center"/>
    </xf>
    <xf numFmtId="184" fontId="4" fillId="2" borderId="1" xfId="10" applyNumberFormat="1" applyFont="1" applyFill="1" applyBorder="1" applyAlignment="1">
      <alignment horizontal="left" vertical="center"/>
    </xf>
    <xf numFmtId="177" fontId="4" fillId="2" borderId="1" xfId="0" applyNumberFormat="1" applyFont="1" applyFill="1" applyBorder="1" applyAlignment="1">
      <alignment horizontal="left" vertical="center"/>
    </xf>
    <xf numFmtId="178" fontId="4" fillId="2" borderId="1" xfId="0" applyNumberFormat="1" applyFont="1" applyFill="1" applyBorder="1" applyAlignment="1">
      <alignment horizontal="left" vertical="center"/>
    </xf>
    <xf numFmtId="178" fontId="4" fillId="3" borderId="1" xfId="7" applyFont="1" applyFill="1" applyBorder="1" applyAlignment="1">
      <alignment horizontal="center" vertical="center"/>
    </xf>
    <xf numFmtId="184" fontId="4" fillId="3" borderId="1" xfId="10" applyNumberFormat="1" applyFont="1" applyFill="1" applyBorder="1" applyAlignment="1">
      <alignment horizontal="center" vertical="center"/>
    </xf>
    <xf numFmtId="184" fontId="4" fillId="3" borderId="1" xfId="10" applyNumberFormat="1" applyFont="1" applyFill="1" applyBorder="1" applyAlignment="1">
      <alignment horizontal="center" vertical="center" wrapText="1"/>
    </xf>
    <xf numFmtId="178" fontId="4" fillId="3" borderId="1" xfId="7" applyFont="1" applyFill="1" applyBorder="1" applyAlignment="1">
      <alignment horizontal="center" vertical="center" wrapText="1"/>
    </xf>
    <xf numFmtId="49" fontId="4" fillId="4"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184" fontId="4" fillId="4" borderId="1" xfId="10" applyNumberFormat="1" applyFont="1" applyFill="1" applyBorder="1" applyAlignment="1">
      <alignment horizontal="center" vertical="center"/>
    </xf>
    <xf numFmtId="184" fontId="4" fillId="4" borderId="1" xfId="10" applyNumberFormat="1" applyFont="1" applyFill="1" applyBorder="1" applyAlignment="1">
      <alignment horizontal="left" vertical="center"/>
    </xf>
    <xf numFmtId="177" fontId="4" fillId="4" borderId="1" xfId="0" applyNumberFormat="1" applyFont="1" applyFill="1" applyBorder="1" applyAlignment="1">
      <alignment horizontal="left" vertical="center"/>
    </xf>
    <xf numFmtId="178" fontId="4" fillId="4" borderId="1" xfId="0" applyNumberFormat="1" applyFont="1" applyFill="1" applyBorder="1" applyAlignment="1">
      <alignment horizontal="left" vertical="center"/>
    </xf>
    <xf numFmtId="49" fontId="4" fillId="6" borderId="2" xfId="79" applyNumberFormat="1" applyFont="1" applyFill="1" applyBorder="1" applyAlignment="1">
      <alignment horizontal="left" vertical="center"/>
    </xf>
    <xf numFmtId="178" fontId="4" fillId="6" borderId="1" xfId="84" applyFont="1" applyFill="1" applyBorder="1" applyAlignment="1">
      <alignment horizontal="left" vertical="center"/>
    </xf>
    <xf numFmtId="184" fontId="4" fillId="6" borderId="1" xfId="10" applyNumberFormat="1" applyFont="1" applyFill="1" applyBorder="1" applyAlignment="1">
      <alignment horizontal="center" vertical="center"/>
    </xf>
    <xf numFmtId="184" fontId="4" fillId="6" borderId="1" xfId="10" applyNumberFormat="1" applyFont="1" applyFill="1" applyBorder="1" applyAlignment="1">
      <alignment horizontal="left" vertical="center"/>
    </xf>
    <xf numFmtId="184" fontId="4" fillId="6" borderId="1" xfId="10" applyNumberFormat="1" applyFont="1" applyFill="1" applyBorder="1" applyAlignment="1">
      <alignment horizontal="left" vertical="center" wrapText="1"/>
    </xf>
    <xf numFmtId="178" fontId="4" fillId="6" borderId="1" xfId="42" applyFont="1" applyFill="1" applyBorder="1" applyAlignment="1">
      <alignment horizontal="left" vertical="center" wrapText="1"/>
    </xf>
    <xf numFmtId="0" fontId="2" fillId="0" borderId="1" xfId="33" applyNumberFormat="1" applyFont="1" applyBorder="1" applyAlignment="1">
      <alignment horizontal="left" vertical="center"/>
    </xf>
    <xf numFmtId="177" fontId="2" fillId="0" borderId="1" xfId="69" applyFont="1" applyBorder="1" applyAlignment="1">
      <alignment horizontal="left" vertical="center" wrapText="1"/>
    </xf>
    <xf numFmtId="184" fontId="2" fillId="0" borderId="1" xfId="10" applyNumberFormat="1" applyFont="1" applyFill="1" applyBorder="1" applyAlignment="1">
      <alignment horizontal="center" vertical="center" wrapText="1"/>
    </xf>
    <xf numFmtId="184" fontId="2" fillId="0" borderId="1" xfId="10" applyNumberFormat="1" applyFont="1" applyFill="1" applyBorder="1" applyAlignment="1">
      <alignment horizontal="left" vertical="center" wrapText="1"/>
    </xf>
    <xf numFmtId="184" fontId="2" fillId="0" borderId="1" xfId="10" applyNumberFormat="1" applyFont="1" applyFill="1" applyBorder="1" applyAlignment="1">
      <alignment horizontal="right" vertical="center" wrapText="1"/>
    </xf>
    <xf numFmtId="177" fontId="2" fillId="7" borderId="1" xfId="69" applyFont="1" applyFill="1" applyBorder="1" applyAlignment="1">
      <alignment horizontal="right" vertical="center"/>
    </xf>
    <xf numFmtId="177" fontId="2" fillId="7" borderId="1" xfId="56" applyFont="1" applyFill="1" applyBorder="1" applyAlignment="1">
      <alignment horizontal="right" vertical="center"/>
    </xf>
    <xf numFmtId="177" fontId="4" fillId="3" borderId="3" xfId="33" applyFont="1" applyFill="1" applyBorder="1" applyAlignment="1">
      <alignment horizontal="left" vertical="center"/>
    </xf>
    <xf numFmtId="177" fontId="4" fillId="3" borderId="4" xfId="33" applyFont="1" applyFill="1" applyBorder="1" applyAlignment="1">
      <alignment horizontal="left" vertical="center"/>
    </xf>
    <xf numFmtId="184" fontId="4" fillId="3" borderId="4" xfId="10" applyNumberFormat="1" applyFont="1" applyFill="1" applyBorder="1" applyAlignment="1">
      <alignment horizontal="center" vertical="center"/>
    </xf>
    <xf numFmtId="184" fontId="4" fillId="3" borderId="4" xfId="10" applyNumberFormat="1" applyFont="1" applyFill="1" applyBorder="1" applyAlignment="1">
      <alignment horizontal="left" vertical="center"/>
    </xf>
    <xf numFmtId="184" fontId="4" fillId="3" borderId="4" xfId="10" applyNumberFormat="1" applyFont="1" applyFill="1" applyBorder="1" applyAlignment="1">
      <alignment horizontal="left" vertical="center" wrapText="1"/>
    </xf>
    <xf numFmtId="184" fontId="4" fillId="3" borderId="4" xfId="10" applyNumberFormat="1" applyFont="1" applyFill="1" applyBorder="1" applyAlignment="1">
      <alignment horizontal="center" vertical="center" wrapText="1"/>
    </xf>
    <xf numFmtId="178" fontId="4" fillId="3" borderId="4" xfId="33" applyNumberFormat="1" applyFont="1" applyFill="1" applyBorder="1" applyAlignment="1">
      <alignment vertical="center" wrapText="1"/>
    </xf>
    <xf numFmtId="178" fontId="4" fillId="3" borderId="4" xfId="33" applyNumberFormat="1" applyFont="1" applyFill="1" applyBorder="1" applyAlignment="1">
      <alignment horizontal="right" vertical="center" wrapText="1"/>
    </xf>
    <xf numFmtId="178" fontId="4" fillId="6" borderId="1" xfId="84" applyFont="1" applyFill="1" applyBorder="1" applyAlignment="1">
      <alignment vertical="center"/>
    </xf>
    <xf numFmtId="0" fontId="2" fillId="0" borderId="1" xfId="3" applyNumberFormat="1" applyFont="1" applyBorder="1" applyAlignment="1">
      <alignment horizontal="left" vertical="center"/>
    </xf>
    <xf numFmtId="178" fontId="2" fillId="7" borderId="1" xfId="3" applyNumberFormat="1" applyFont="1" applyFill="1" applyBorder="1" applyAlignment="1">
      <alignment horizontal="right" vertical="center" wrapText="1"/>
    </xf>
    <xf numFmtId="0" fontId="4" fillId="4" borderId="1" xfId="0" applyFont="1" applyFill="1" applyBorder="1" applyAlignment="1">
      <alignment horizontal="left" vertical="center"/>
    </xf>
    <xf numFmtId="177" fontId="4" fillId="4" borderId="1" xfId="0" applyNumberFormat="1" applyFont="1" applyFill="1" applyBorder="1" applyAlignment="1">
      <alignment vertical="center"/>
    </xf>
    <xf numFmtId="178" fontId="4" fillId="4" borderId="1" xfId="0" applyNumberFormat="1" applyFont="1" applyFill="1" applyBorder="1" applyAlignment="1">
      <alignment horizontal="right" vertical="center"/>
    </xf>
    <xf numFmtId="177" fontId="2" fillId="0" borderId="0" xfId="56" applyFont="1" applyAlignment="1">
      <alignment vertical="center"/>
    </xf>
    <xf numFmtId="184" fontId="2" fillId="0" borderId="1" xfId="10" applyNumberFormat="1" applyFont="1" applyFill="1" applyBorder="1" applyAlignment="1">
      <alignment vertical="center" wrapText="1"/>
    </xf>
    <xf numFmtId="177" fontId="2" fillId="0" borderId="1" xfId="69" applyFont="1" applyBorder="1" applyAlignment="1">
      <alignment horizontal="right" vertical="center"/>
    </xf>
    <xf numFmtId="178" fontId="2" fillId="0" borderId="1" xfId="3" applyNumberFormat="1" applyFont="1" applyBorder="1" applyAlignment="1">
      <alignment horizontal="right" vertical="center" wrapText="1"/>
    </xf>
    <xf numFmtId="184" fontId="2" fillId="7" borderId="1" xfId="10" applyNumberFormat="1" applyFont="1" applyFill="1" applyBorder="1" applyAlignment="1">
      <alignment vertical="center" wrapText="1"/>
    </xf>
    <xf numFmtId="178" fontId="4" fillId="6" borderId="1" xfId="42" applyFont="1" applyFill="1" applyBorder="1" applyAlignment="1">
      <alignment horizontal="right" vertical="center" wrapText="1"/>
    </xf>
    <xf numFmtId="177" fontId="4" fillId="4" borderId="1" xfId="0" applyNumberFormat="1" applyFont="1" applyFill="1" applyBorder="1" applyAlignment="1">
      <alignment horizontal="right" vertical="center"/>
    </xf>
    <xf numFmtId="178" fontId="4" fillId="3" borderId="1" xfId="7" applyFont="1" applyFill="1" applyBorder="1" applyAlignment="1">
      <alignment horizontal="left" vertical="center"/>
    </xf>
    <xf numFmtId="184" fontId="4" fillId="3" borderId="1" xfId="10" applyNumberFormat="1" applyFont="1" applyFill="1" applyBorder="1" applyAlignment="1">
      <alignment horizontal="left" vertical="center"/>
    </xf>
    <xf numFmtId="184" fontId="4" fillId="3" borderId="1" xfId="10" applyNumberFormat="1" applyFont="1" applyFill="1" applyBorder="1" applyAlignment="1">
      <alignment horizontal="left" vertical="center" wrapText="1"/>
    </xf>
    <xf numFmtId="178" fontId="4" fillId="3" borderId="1" xfId="7" applyFont="1" applyFill="1" applyBorder="1" applyAlignment="1">
      <alignment vertical="center" wrapText="1"/>
    </xf>
    <xf numFmtId="178" fontId="4" fillId="3" borderId="1" xfId="7" applyFont="1" applyFill="1" applyBorder="1" applyAlignment="1">
      <alignment horizontal="left" vertical="center" wrapText="1"/>
    </xf>
    <xf numFmtId="49" fontId="5" fillId="6" borderId="2" xfId="79" applyNumberFormat="1" applyFont="1" applyFill="1" applyBorder="1" applyAlignment="1">
      <alignment horizontal="left" vertical="center"/>
    </xf>
    <xf numFmtId="178" fontId="5" fillId="6" borderId="1" xfId="84" applyFont="1" applyFill="1" applyBorder="1" applyAlignment="1">
      <alignment horizontal="left" vertical="center"/>
    </xf>
    <xf numFmtId="184" fontId="5" fillId="6" borderId="1" xfId="10" applyNumberFormat="1" applyFont="1" applyFill="1" applyBorder="1" applyAlignment="1">
      <alignment horizontal="left" vertical="center"/>
    </xf>
    <xf numFmtId="184" fontId="5" fillId="6" borderId="1" xfId="10" applyNumberFormat="1" applyFont="1" applyFill="1" applyBorder="1" applyAlignment="1">
      <alignment horizontal="left" vertical="center" wrapText="1"/>
    </xf>
    <xf numFmtId="178" fontId="5" fillId="6" borderId="1" xfId="84" applyFont="1" applyFill="1" applyBorder="1" applyAlignment="1">
      <alignment vertical="center"/>
    </xf>
    <xf numFmtId="178" fontId="5" fillId="6" borderId="1" xfId="42" applyFont="1" applyFill="1" applyBorder="1" applyAlignment="1">
      <alignment horizontal="left" vertical="center" wrapText="1"/>
    </xf>
    <xf numFmtId="0" fontId="1" fillId="0" borderId="1" xfId="33" applyNumberFormat="1" applyFont="1" applyBorder="1" applyAlignment="1">
      <alignment horizontal="left" vertical="center"/>
    </xf>
    <xf numFmtId="177" fontId="6" fillId="0" borderId="1" xfId="69" applyFont="1" applyBorder="1" applyAlignment="1">
      <alignment horizontal="left" vertical="center" wrapText="1"/>
    </xf>
    <xf numFmtId="184" fontId="2" fillId="0" borderId="1" xfId="10" applyNumberFormat="1" applyFont="1" applyFill="1" applyBorder="1" applyAlignment="1">
      <alignment horizontal="center" vertical="center"/>
    </xf>
    <xf numFmtId="177" fontId="1" fillId="0" borderId="1" xfId="69" applyFont="1" applyBorder="1" applyAlignment="1">
      <alignment horizontal="left" vertical="center" wrapText="1"/>
    </xf>
    <xf numFmtId="177" fontId="7" fillId="0" borderId="1" xfId="69" applyFont="1" applyBorder="1" applyAlignment="1">
      <alignment horizontal="left" vertical="center" wrapText="1"/>
    </xf>
    <xf numFmtId="49" fontId="5" fillId="4" borderId="1" xfId="0" applyNumberFormat="1" applyFont="1" applyFill="1" applyBorder="1" applyAlignment="1">
      <alignment horizontal="left" vertical="center"/>
    </xf>
    <xf numFmtId="0" fontId="5" fillId="5" borderId="1" xfId="0" applyFont="1" applyFill="1" applyBorder="1" applyAlignment="1">
      <alignment horizontal="left" vertical="center"/>
    </xf>
    <xf numFmtId="184" fontId="5" fillId="4" borderId="1" xfId="10" applyNumberFormat="1" applyFont="1" applyFill="1" applyBorder="1" applyAlignment="1">
      <alignment horizontal="left" vertical="center"/>
    </xf>
    <xf numFmtId="177" fontId="5" fillId="4" borderId="1" xfId="0" applyNumberFormat="1" applyFont="1" applyFill="1" applyBorder="1" applyAlignment="1">
      <alignment horizontal="left" vertical="center"/>
    </xf>
    <xf numFmtId="178" fontId="5" fillId="4" borderId="1" xfId="0" applyNumberFormat="1" applyFont="1" applyFill="1" applyBorder="1" applyAlignment="1">
      <alignment horizontal="left" vertical="center"/>
    </xf>
    <xf numFmtId="178" fontId="5" fillId="3" borderId="1" xfId="7" applyFont="1" applyFill="1" applyBorder="1" applyAlignment="1">
      <alignment horizontal="left" vertical="center"/>
    </xf>
    <xf numFmtId="184" fontId="5" fillId="3" borderId="1" xfId="10" applyNumberFormat="1" applyFont="1" applyFill="1" applyBorder="1" applyAlignment="1">
      <alignment horizontal="left" vertical="center"/>
    </xf>
    <xf numFmtId="184" fontId="5" fillId="3" borderId="1" xfId="10" applyNumberFormat="1" applyFont="1" applyFill="1" applyBorder="1" applyAlignment="1">
      <alignment horizontal="left" vertical="center" wrapText="1"/>
    </xf>
    <xf numFmtId="178" fontId="5" fillId="3" borderId="1" xfId="7" applyFont="1" applyFill="1" applyBorder="1" applyAlignment="1">
      <alignment horizontal="left" vertical="center" wrapText="1"/>
    </xf>
    <xf numFmtId="177" fontId="5" fillId="3" borderId="3" xfId="33" applyFont="1" applyFill="1" applyBorder="1" applyAlignment="1">
      <alignment horizontal="left" vertical="center"/>
    </xf>
    <xf numFmtId="177" fontId="5" fillId="3" borderId="4" xfId="33" applyFont="1" applyFill="1" applyBorder="1" applyAlignment="1">
      <alignment horizontal="left" vertical="center"/>
    </xf>
    <xf numFmtId="184" fontId="5" fillId="3" borderId="4" xfId="10" applyNumberFormat="1" applyFont="1" applyFill="1" applyBorder="1" applyAlignment="1">
      <alignment horizontal="left" vertical="center"/>
    </xf>
    <xf numFmtId="184" fontId="5" fillId="3" borderId="4" xfId="10" applyNumberFormat="1" applyFont="1" applyFill="1" applyBorder="1" applyAlignment="1">
      <alignment horizontal="left" vertical="center" wrapText="1"/>
    </xf>
    <xf numFmtId="178" fontId="5" fillId="3" borderId="4" xfId="33" applyNumberFormat="1" applyFont="1" applyFill="1" applyBorder="1" applyAlignment="1">
      <alignment horizontal="left" vertical="center" wrapText="1"/>
    </xf>
    <xf numFmtId="177" fontId="1" fillId="0" borderId="1" xfId="69" applyFont="1" applyFill="1" applyBorder="1" applyAlignment="1">
      <alignment horizontal="left" vertical="center" wrapText="1"/>
    </xf>
    <xf numFmtId="177" fontId="6" fillId="0" borderId="1" xfId="3" applyFont="1" applyBorder="1" applyAlignment="1">
      <alignment horizontal="left" vertical="center" wrapText="1"/>
    </xf>
    <xf numFmtId="184" fontId="1" fillId="0" borderId="1" xfId="10" applyNumberFormat="1" applyFont="1" applyFill="1" applyBorder="1" applyAlignment="1">
      <alignment horizontal="left" vertical="center" wrapText="1"/>
    </xf>
    <xf numFmtId="177" fontId="8" fillId="0" borderId="1" xfId="69" applyFont="1" applyFill="1" applyBorder="1" applyAlignment="1">
      <alignment horizontal="left" vertical="center"/>
    </xf>
    <xf numFmtId="177" fontId="1" fillId="0" borderId="1" xfId="3" applyFont="1" applyBorder="1" applyAlignment="1">
      <alignment horizontal="left" vertical="center" wrapText="1"/>
    </xf>
    <xf numFmtId="177" fontId="1" fillId="0" borderId="1" xfId="69" applyFont="1" applyFill="1" applyBorder="1" applyAlignment="1">
      <alignment horizontal="left" vertical="center"/>
    </xf>
    <xf numFmtId="177" fontId="4" fillId="2" borderId="1" xfId="33" applyFont="1" applyFill="1" applyBorder="1" applyAlignment="1">
      <alignment horizontal="left" vertical="center" wrapText="1"/>
    </xf>
    <xf numFmtId="177" fontId="4" fillId="4" borderId="1" xfId="33" applyFont="1" applyFill="1" applyBorder="1" applyAlignment="1">
      <alignment horizontal="left" vertical="center" wrapText="1"/>
    </xf>
    <xf numFmtId="49" fontId="4" fillId="6" borderId="5" xfId="79" applyNumberFormat="1" applyFont="1" applyFill="1" applyBorder="1" applyAlignment="1">
      <alignment horizontal="left" vertical="center"/>
    </xf>
    <xf numFmtId="177" fontId="2" fillId="0" borderId="1" xfId="69" applyFont="1" applyBorder="1" applyAlignment="1">
      <alignment vertical="center" wrapText="1"/>
    </xf>
    <xf numFmtId="177" fontId="4" fillId="3" borderId="6" xfId="33" applyFont="1" applyFill="1" applyBorder="1" applyAlignment="1">
      <alignment horizontal="left" vertical="center" wrapText="1"/>
    </xf>
    <xf numFmtId="49" fontId="4" fillId="6" borderId="5" xfId="79" applyNumberFormat="1" applyFont="1" applyFill="1" applyBorder="1" applyAlignment="1">
      <alignment horizontal="left" vertical="center" wrapText="1"/>
    </xf>
    <xf numFmtId="49" fontId="5" fillId="6" borderId="5" xfId="79" applyNumberFormat="1" applyFont="1" applyFill="1" applyBorder="1" applyAlignment="1">
      <alignment horizontal="left" vertical="center"/>
    </xf>
    <xf numFmtId="178" fontId="2" fillId="0" borderId="5" xfId="7" applyFont="1" applyFill="1" applyBorder="1" applyAlignment="1">
      <alignment horizontal="left" vertical="center" wrapText="1"/>
    </xf>
    <xf numFmtId="178" fontId="7" fillId="0" borderId="5" xfId="7" applyFont="1" applyFill="1" applyBorder="1" applyAlignment="1">
      <alignment horizontal="left" vertical="center" wrapText="1"/>
    </xf>
    <xf numFmtId="177" fontId="2" fillId="0" borderId="1" xfId="3" applyFont="1" applyBorder="1" applyAlignment="1">
      <alignment horizontal="left" vertical="center" wrapText="1"/>
    </xf>
    <xf numFmtId="177" fontId="7" fillId="0" borderId="1" xfId="3" applyFont="1" applyBorder="1" applyAlignment="1">
      <alignment horizontal="left" vertical="center" wrapText="1"/>
    </xf>
    <xf numFmtId="177" fontId="2" fillId="0" borderId="0" xfId="3" applyFont="1" applyAlignment="1">
      <alignment horizontal="left" vertical="center" wrapText="1"/>
    </xf>
    <xf numFmtId="177" fontId="5" fillId="3" borderId="6" xfId="33" applyFont="1" applyFill="1" applyBorder="1" applyAlignment="1">
      <alignment horizontal="left" vertical="center" wrapText="1"/>
    </xf>
    <xf numFmtId="177" fontId="6" fillId="0" borderId="1" xfId="69" applyFont="1" applyFill="1" applyBorder="1" applyAlignment="1">
      <alignment horizontal="left" vertical="center"/>
    </xf>
    <xf numFmtId="49" fontId="5" fillId="4" borderId="7" xfId="0" applyNumberFormat="1" applyFont="1" applyFill="1" applyBorder="1" applyAlignment="1">
      <alignment horizontal="left" vertical="center"/>
    </xf>
    <xf numFmtId="0" fontId="5" fillId="4" borderId="7" xfId="0" applyFont="1" applyFill="1" applyBorder="1" applyAlignment="1">
      <alignment horizontal="left" vertical="center"/>
    </xf>
    <xf numFmtId="184" fontId="5" fillId="4" borderId="7" xfId="10" applyNumberFormat="1" applyFont="1" applyFill="1" applyBorder="1" applyAlignment="1">
      <alignment horizontal="left" vertical="center"/>
    </xf>
    <xf numFmtId="177" fontId="5" fillId="4" borderId="7" xfId="0" applyNumberFormat="1" applyFont="1" applyFill="1" applyBorder="1" applyAlignment="1">
      <alignment horizontal="left" vertical="center"/>
    </xf>
    <xf numFmtId="49" fontId="5" fillId="4" borderId="8" xfId="0" applyNumberFormat="1" applyFont="1" applyFill="1" applyBorder="1" applyAlignment="1">
      <alignment horizontal="left" vertical="center"/>
    </xf>
    <xf numFmtId="0" fontId="5" fillId="5" borderId="8" xfId="0" applyFont="1" applyFill="1" applyBorder="1" applyAlignment="1">
      <alignment horizontal="left" vertical="center"/>
    </xf>
    <xf numFmtId="184" fontId="5" fillId="4" borderId="8" xfId="10" applyNumberFormat="1" applyFont="1" applyFill="1" applyBorder="1" applyAlignment="1">
      <alignment horizontal="left" vertical="center"/>
    </xf>
    <xf numFmtId="184" fontId="5" fillId="4" borderId="8" xfId="10" applyNumberFormat="1" applyFont="1" applyFill="1" applyBorder="1" applyAlignment="1">
      <alignment horizontal="left" vertical="center" wrapText="1"/>
    </xf>
    <xf numFmtId="177" fontId="5" fillId="4" borderId="8" xfId="0" applyNumberFormat="1" applyFont="1" applyFill="1" applyBorder="1" applyAlignment="1">
      <alignment horizontal="left" vertical="center"/>
    </xf>
    <xf numFmtId="178" fontId="5" fillId="4" borderId="8" xfId="0" applyNumberFormat="1" applyFont="1" applyFill="1" applyBorder="1" applyAlignment="1">
      <alignment horizontal="left" vertical="center"/>
    </xf>
    <xf numFmtId="0" fontId="2" fillId="0" borderId="1" xfId="33" applyNumberFormat="1" applyFont="1" applyFill="1" applyBorder="1" applyAlignment="1">
      <alignment horizontal="left" vertical="center"/>
    </xf>
    <xf numFmtId="178" fontId="2" fillId="0" borderId="1" xfId="3" applyNumberFormat="1" applyFont="1" applyBorder="1" applyAlignment="1">
      <alignment horizontal="left" vertical="center" wrapText="1"/>
    </xf>
    <xf numFmtId="177" fontId="1" fillId="3" borderId="3" xfId="33" applyFont="1" applyFill="1" applyBorder="1" applyAlignment="1">
      <alignment horizontal="left" vertical="center"/>
    </xf>
    <xf numFmtId="49" fontId="1" fillId="4" borderId="1" xfId="0" applyNumberFormat="1" applyFont="1" applyFill="1" applyBorder="1" applyAlignment="1">
      <alignment horizontal="left" vertical="center"/>
    </xf>
    <xf numFmtId="0" fontId="5" fillId="4" borderId="1" xfId="0" applyFont="1" applyFill="1" applyBorder="1" applyAlignment="1">
      <alignment horizontal="left" vertical="center"/>
    </xf>
    <xf numFmtId="184" fontId="5" fillId="4" borderId="1" xfId="10" applyNumberFormat="1" applyFont="1" applyFill="1" applyBorder="1" applyAlignment="1">
      <alignment horizontal="left" vertical="center" wrapText="1"/>
    </xf>
    <xf numFmtId="178" fontId="1" fillId="0" borderId="1" xfId="3" applyNumberFormat="1" applyFont="1" applyBorder="1" applyAlignment="1">
      <alignment horizontal="left" vertical="center" wrapText="1"/>
    </xf>
    <xf numFmtId="177" fontId="5" fillId="4" borderId="1" xfId="33" applyFont="1" applyFill="1" applyBorder="1" applyAlignment="1">
      <alignment horizontal="left" vertical="center" wrapText="1"/>
    </xf>
    <xf numFmtId="177" fontId="1" fillId="0" borderId="1" xfId="3" applyFont="1" applyFill="1" applyBorder="1" applyAlignment="1">
      <alignment horizontal="left" vertical="center" wrapText="1"/>
    </xf>
    <xf numFmtId="0" fontId="9" fillId="0" borderId="0" xfId="70" applyFont="1" applyProtection="1">
      <alignment vertical="center"/>
      <protection locked="0"/>
    </xf>
    <xf numFmtId="0" fontId="10" fillId="0" borderId="0" xfId="70" applyFont="1" applyProtection="1">
      <alignment vertical="center"/>
      <protection locked="0"/>
    </xf>
    <xf numFmtId="0" fontId="10" fillId="0" borderId="0" xfId="70" applyFont="1" applyAlignment="1" applyProtection="1">
      <alignment horizontal="left" vertical="center"/>
      <protection locked="0"/>
    </xf>
    <xf numFmtId="0" fontId="10" fillId="5" borderId="9" xfId="70" applyFont="1" applyFill="1" applyBorder="1" applyAlignment="1" applyProtection="1">
      <alignment horizontal="left" vertical="center" wrapText="1"/>
      <protection locked="0"/>
    </xf>
    <xf numFmtId="0" fontId="10" fillId="5" borderId="9" xfId="70" applyFont="1" applyFill="1" applyBorder="1" applyAlignment="1" applyProtection="1">
      <alignment horizontal="left" vertical="center"/>
      <protection locked="0"/>
    </xf>
    <xf numFmtId="0" fontId="11" fillId="8" borderId="10" xfId="70" applyFont="1" applyFill="1" applyBorder="1" applyProtection="1">
      <alignment vertical="center"/>
      <protection locked="0"/>
    </xf>
    <xf numFmtId="0" fontId="10" fillId="8" borderId="0" xfId="70" applyFont="1" applyFill="1" applyProtection="1">
      <alignment vertical="center"/>
      <protection locked="0"/>
    </xf>
    <xf numFmtId="0" fontId="11" fillId="8" borderId="11" xfId="70" applyFont="1" applyFill="1" applyBorder="1" applyProtection="1">
      <alignment vertical="center"/>
      <protection locked="0"/>
    </xf>
    <xf numFmtId="0" fontId="10" fillId="8" borderId="12" xfId="70" applyFont="1" applyFill="1" applyBorder="1" applyProtection="1">
      <alignment vertical="center"/>
      <protection locked="0"/>
    </xf>
    <xf numFmtId="0" fontId="11" fillId="8" borderId="13" xfId="70" applyFont="1" applyFill="1" applyBorder="1" applyProtection="1">
      <alignment vertical="center"/>
      <protection locked="0"/>
    </xf>
    <xf numFmtId="0" fontId="10" fillId="8" borderId="14" xfId="70" applyFont="1" applyFill="1" applyBorder="1" applyProtection="1">
      <alignment vertical="center"/>
      <protection locked="0"/>
    </xf>
    <xf numFmtId="0" fontId="10" fillId="8" borderId="10" xfId="70" applyFont="1" applyFill="1" applyBorder="1" applyProtection="1">
      <alignment vertical="center"/>
      <protection locked="0"/>
    </xf>
    <xf numFmtId="0" fontId="10" fillId="8" borderId="15" xfId="70" applyFont="1" applyFill="1" applyBorder="1" applyProtection="1">
      <alignment vertical="center"/>
      <protection locked="0"/>
    </xf>
    <xf numFmtId="0" fontId="10" fillId="8" borderId="9" xfId="70" applyFont="1" applyFill="1" applyBorder="1" applyProtection="1">
      <alignment vertical="center"/>
      <protection locked="0"/>
    </xf>
    <xf numFmtId="0" fontId="12" fillId="8" borderId="11" xfId="70" applyFont="1" applyFill="1" applyBorder="1" applyAlignment="1" applyProtection="1">
      <alignment horizontal="left" vertical="center"/>
      <protection locked="0"/>
    </xf>
    <xf numFmtId="0" fontId="13" fillId="8" borderId="12" xfId="70" applyFont="1" applyFill="1" applyBorder="1" applyAlignment="1" applyProtection="1">
      <alignment horizontal="left" vertical="center"/>
      <protection locked="0"/>
    </xf>
    <xf numFmtId="0" fontId="10" fillId="8" borderId="11" xfId="70" applyFont="1" applyFill="1" applyBorder="1" applyAlignment="1" applyProtection="1">
      <alignment horizontal="left" vertical="center"/>
      <protection locked="0"/>
    </xf>
    <xf numFmtId="0" fontId="10" fillId="8" borderId="12" xfId="70" applyFont="1" applyFill="1" applyBorder="1" applyAlignment="1" applyProtection="1">
      <alignment horizontal="left" vertical="center"/>
      <protection locked="0"/>
    </xf>
    <xf numFmtId="0" fontId="11" fillId="8" borderId="11" xfId="70" applyFont="1" applyFill="1" applyBorder="1" applyAlignment="1" applyProtection="1">
      <alignment horizontal="left" vertical="center"/>
      <protection locked="0"/>
    </xf>
    <xf numFmtId="0" fontId="11" fillId="8" borderId="12" xfId="70" applyFont="1" applyFill="1" applyBorder="1" applyAlignment="1" applyProtection="1">
      <alignment horizontal="left" vertical="center"/>
      <protection locked="0"/>
    </xf>
    <xf numFmtId="0" fontId="11" fillId="9" borderId="11" xfId="70" applyFont="1" applyFill="1" applyBorder="1" applyAlignment="1" applyProtection="1">
      <alignment horizontal="left" vertical="center"/>
      <protection locked="0"/>
    </xf>
    <xf numFmtId="0" fontId="11" fillId="9" borderId="12" xfId="70" applyFont="1" applyFill="1" applyBorder="1" applyAlignment="1" applyProtection="1">
      <alignment horizontal="left" vertical="center"/>
      <protection locked="0"/>
    </xf>
    <xf numFmtId="0" fontId="14" fillId="8" borderId="0" xfId="70" applyFont="1" applyFill="1" applyAlignment="1" applyProtection="1">
      <alignment horizontal="left" vertical="center" wrapText="1"/>
      <protection locked="0"/>
    </xf>
    <xf numFmtId="0" fontId="15" fillId="8" borderId="0" xfId="70" applyFont="1" applyFill="1" applyAlignment="1" applyProtection="1">
      <alignment horizontal="left" vertical="center"/>
      <protection locked="0"/>
    </xf>
    <xf numFmtId="0" fontId="16" fillId="8" borderId="0" xfId="70" applyFont="1" applyFill="1" applyAlignment="1" applyProtection="1">
      <alignment horizontal="left" vertical="center" wrapText="1"/>
      <protection locked="0"/>
    </xf>
    <xf numFmtId="0" fontId="16" fillId="8" borderId="0" xfId="70" applyFont="1" applyFill="1" applyAlignment="1" applyProtection="1">
      <alignment horizontal="left" vertical="center"/>
      <protection locked="0"/>
    </xf>
    <xf numFmtId="0" fontId="11" fillId="0" borderId="0" xfId="70" applyFont="1" applyProtection="1">
      <alignment vertical="center"/>
      <protection locked="0"/>
    </xf>
    <xf numFmtId="0" fontId="10" fillId="0" borderId="0" xfId="70" applyFont="1" applyAlignment="1" applyProtection="1">
      <alignment horizontal="left" vertical="center" wrapText="1"/>
      <protection locked="0"/>
    </xf>
    <xf numFmtId="0" fontId="10" fillId="0" borderId="0" xfId="70" applyFont="1" applyAlignment="1" applyProtection="1">
      <alignment horizontal="left" vertical="justify"/>
      <protection locked="0"/>
    </xf>
    <xf numFmtId="0" fontId="10" fillId="8" borderId="16" xfId="70" applyFont="1" applyFill="1" applyBorder="1" applyProtection="1">
      <alignment vertical="center"/>
      <protection locked="0"/>
    </xf>
    <xf numFmtId="0" fontId="10" fillId="8" borderId="5" xfId="70" applyFont="1" applyFill="1" applyBorder="1" applyProtection="1">
      <alignment vertical="center"/>
      <protection locked="0"/>
    </xf>
    <xf numFmtId="0" fontId="10" fillId="8" borderId="11" xfId="70" applyFont="1" applyFill="1" applyBorder="1" applyAlignment="1" applyProtection="1">
      <alignment horizontal="center" vertical="center"/>
      <protection locked="0"/>
    </xf>
    <xf numFmtId="0" fontId="10" fillId="8" borderId="12" xfId="70" applyFont="1" applyFill="1" applyBorder="1" applyAlignment="1" applyProtection="1">
      <alignment horizontal="center" vertical="center"/>
      <protection locked="0"/>
    </xf>
    <xf numFmtId="0" fontId="10" fillId="8" borderId="5" xfId="70" applyFont="1" applyFill="1" applyBorder="1" applyAlignment="1" applyProtection="1">
      <alignment horizontal="center" vertical="center"/>
      <protection locked="0"/>
    </xf>
    <xf numFmtId="0" fontId="10" fillId="8" borderId="17" xfId="70" applyFont="1" applyFill="1" applyBorder="1" applyProtection="1">
      <alignment vertical="center"/>
      <protection locked="0"/>
    </xf>
    <xf numFmtId="0" fontId="10" fillId="9" borderId="1" xfId="70" applyFont="1" applyFill="1" applyBorder="1" applyAlignment="1" applyProtection="1">
      <alignment horizontal="left" vertical="center" wrapText="1"/>
      <protection locked="0"/>
    </xf>
    <xf numFmtId="0" fontId="10" fillId="9" borderId="11" xfId="70" applyFont="1" applyFill="1" applyBorder="1" applyAlignment="1" applyProtection="1">
      <alignment horizontal="center" vertical="center"/>
      <protection locked="0"/>
    </xf>
    <xf numFmtId="0" fontId="10" fillId="9" borderId="12" xfId="70" applyFont="1" applyFill="1" applyBorder="1" applyAlignment="1" applyProtection="1">
      <alignment horizontal="center" vertical="center"/>
      <protection locked="0"/>
    </xf>
    <xf numFmtId="0" fontId="10" fillId="9" borderId="5" xfId="70" applyFont="1" applyFill="1" applyBorder="1" applyAlignment="1" applyProtection="1">
      <alignment horizontal="center" vertical="center"/>
      <protection locked="0"/>
    </xf>
    <xf numFmtId="0" fontId="10" fillId="8" borderId="0" xfId="70" applyFont="1" applyFill="1" applyAlignment="1" applyProtection="1">
      <alignment horizontal="left" vertical="center"/>
      <protection locked="0"/>
    </xf>
    <xf numFmtId="0" fontId="17" fillId="9" borderId="11" xfId="12" applyFill="1" applyBorder="1" applyAlignment="1" applyProtection="1">
      <alignment horizontal="center" vertical="center"/>
      <protection locked="0"/>
    </xf>
    <xf numFmtId="0" fontId="17" fillId="9" borderId="12" xfId="12" applyFill="1" applyBorder="1" applyAlignment="1" applyProtection="1">
      <alignment horizontal="center" vertical="center"/>
      <protection locked="0"/>
    </xf>
    <xf numFmtId="0" fontId="17" fillId="9" borderId="5" xfId="12" applyFill="1" applyBorder="1" applyAlignment="1" applyProtection="1">
      <alignment horizontal="center" vertical="center"/>
      <protection locked="0"/>
    </xf>
    <xf numFmtId="0" fontId="13" fillId="8" borderId="5" xfId="70" applyFont="1" applyFill="1" applyBorder="1" applyAlignment="1" applyProtection="1">
      <alignment horizontal="left" vertical="center"/>
      <protection locked="0"/>
    </xf>
    <xf numFmtId="185" fontId="10" fillId="5" borderId="11" xfId="70" applyNumberFormat="1" applyFont="1" applyFill="1" applyBorder="1" applyAlignment="1">
      <alignment horizontal="center" vertical="center"/>
    </xf>
    <xf numFmtId="185" fontId="10" fillId="5" borderId="12" xfId="70" applyNumberFormat="1" applyFont="1" applyFill="1" applyBorder="1" applyAlignment="1">
      <alignment horizontal="center" vertical="center"/>
    </xf>
    <xf numFmtId="185" fontId="10" fillId="5" borderId="5" xfId="70" applyNumberFormat="1" applyFont="1" applyFill="1" applyBorder="1" applyAlignment="1">
      <alignment horizontal="center" vertical="center"/>
    </xf>
    <xf numFmtId="0" fontId="10" fillId="8" borderId="5" xfId="70" applyFont="1" applyFill="1" applyBorder="1" applyAlignment="1" applyProtection="1">
      <alignment horizontal="left" vertical="center"/>
      <protection locked="0"/>
    </xf>
    <xf numFmtId="185" fontId="10" fillId="9" borderId="11" xfId="70" applyNumberFormat="1" applyFont="1" applyFill="1" applyBorder="1" applyAlignment="1" applyProtection="1">
      <alignment horizontal="center" vertical="center"/>
      <protection locked="0"/>
    </xf>
    <xf numFmtId="185" fontId="10" fillId="9" borderId="12" xfId="70" applyNumberFormat="1" applyFont="1" applyFill="1" applyBorder="1" applyAlignment="1" applyProtection="1">
      <alignment horizontal="center" vertical="center"/>
      <protection locked="0"/>
    </xf>
    <xf numFmtId="185" fontId="10" fillId="9" borderId="5" xfId="70" applyNumberFormat="1" applyFont="1" applyFill="1" applyBorder="1" applyAlignment="1" applyProtection="1">
      <alignment horizontal="center" vertical="center"/>
      <protection locked="0"/>
    </xf>
    <xf numFmtId="0" fontId="11" fillId="8" borderId="5" xfId="70" applyFont="1" applyFill="1" applyBorder="1" applyAlignment="1" applyProtection="1">
      <alignment horizontal="left" vertical="center"/>
      <protection locked="0"/>
    </xf>
    <xf numFmtId="185" fontId="10" fillId="9" borderId="11" xfId="70" applyNumberFormat="1" applyFont="1" applyFill="1" applyBorder="1" applyAlignment="1">
      <alignment horizontal="center" vertical="center"/>
    </xf>
    <xf numFmtId="185" fontId="10" fillId="9" borderId="12" xfId="70" applyNumberFormat="1" applyFont="1" applyFill="1" applyBorder="1" applyAlignment="1">
      <alignment horizontal="center" vertical="center"/>
    </xf>
    <xf numFmtId="185" fontId="10" fillId="9" borderId="5" xfId="70" applyNumberFormat="1" applyFont="1" applyFill="1" applyBorder="1" applyAlignment="1">
      <alignment horizontal="center" vertical="center"/>
    </xf>
    <xf numFmtId="186" fontId="10" fillId="0" borderId="0" xfId="70" applyNumberFormat="1" applyFont="1" applyProtection="1">
      <alignment vertical="center"/>
      <protection locked="0"/>
    </xf>
    <xf numFmtId="0" fontId="11" fillId="9" borderId="5" xfId="70" applyFont="1" applyFill="1" applyBorder="1" applyAlignment="1" applyProtection="1">
      <alignment horizontal="left" vertical="center"/>
      <protection locked="0"/>
    </xf>
    <xf numFmtId="9" fontId="18" fillId="10" borderId="12" xfId="70" applyNumberFormat="1" applyFont="1" applyFill="1" applyBorder="1" applyAlignment="1" applyProtection="1">
      <alignment horizontal="left" vertical="center"/>
      <protection locked="0"/>
    </xf>
    <xf numFmtId="9" fontId="10" fillId="0" borderId="0" xfId="13" applyFont="1" applyAlignment="1" applyProtection="1">
      <alignment vertical="center"/>
      <protection locked="0"/>
    </xf>
    <xf numFmtId="9" fontId="10" fillId="10" borderId="12" xfId="70" applyNumberFormat="1" applyFont="1" applyFill="1" applyBorder="1" applyAlignment="1" applyProtection="1">
      <alignment horizontal="left" vertical="center"/>
      <protection locked="0"/>
    </xf>
    <xf numFmtId="185" fontId="11" fillId="11" borderId="11" xfId="70" applyNumberFormat="1" applyFont="1" applyFill="1" applyBorder="1" applyAlignment="1">
      <alignment horizontal="center" vertical="center"/>
    </xf>
    <xf numFmtId="185" fontId="11" fillId="11" borderId="12" xfId="70" applyNumberFormat="1" applyFont="1" applyFill="1" applyBorder="1" applyAlignment="1">
      <alignment horizontal="center" vertical="center"/>
    </xf>
    <xf numFmtId="185" fontId="11" fillId="11" borderId="5" xfId="70" applyNumberFormat="1" applyFont="1" applyFill="1" applyBorder="1" applyAlignment="1">
      <alignment horizontal="center" vertical="center"/>
    </xf>
    <xf numFmtId="0" fontId="10" fillId="8" borderId="0" xfId="70" applyFont="1" applyFill="1" applyAlignment="1" applyProtection="1">
      <alignment horizontal="center" vertical="center"/>
      <protection locked="0"/>
    </xf>
    <xf numFmtId="9" fontId="9" fillId="0" borderId="0" xfId="13" applyFont="1" applyAlignment="1" applyProtection="1">
      <alignment vertical="center"/>
      <protection locked="0"/>
    </xf>
  </cellXfs>
  <cellStyles count="88">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Normal 2 2 4" xfId="24"/>
    <cellStyle name="标题 2" xfId="25" builtinId="17"/>
    <cellStyle name="常规 5 2 2" xfId="26"/>
    <cellStyle name="0,0_x000d__x000a_NA_x000d__x000a_"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2 2 4" xfId="55"/>
    <cellStyle name="Normal 2"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topLeftCell="B33" workbookViewId="0">
      <selection activeCell="K8" sqref="K8"/>
    </sheetView>
  </sheetViews>
  <sheetFormatPr defaultColWidth="11" defaultRowHeight="15"/>
  <cols>
    <col min="1" max="1" width="3.66666666666667" style="129" customWidth="1"/>
    <col min="2" max="2" width="6.5" style="129" customWidth="1"/>
    <col min="3" max="3" width="5.83333333333333" style="129" customWidth="1"/>
    <col min="4" max="4" width="12.1666666666667" style="129" customWidth="1"/>
    <col min="5" max="7" width="11" style="129"/>
    <col min="8" max="8" width="8.83333333333333" style="129" customWidth="1"/>
    <col min="9" max="9" width="8.16666666666667" style="129" customWidth="1"/>
    <col min="10" max="10" width="12.1666666666667" style="129" customWidth="1"/>
    <col min="11" max="11" width="33.1666666666667" style="129" customWidth="1"/>
    <col min="12" max="12" width="11.5" style="129" customWidth="1"/>
    <col min="13" max="13" width="10.3333333333333" style="129" customWidth="1"/>
    <col min="14" max="14" width="15" style="129" customWidth="1"/>
    <col min="15" max="15" width="20.8333333333333" style="129" customWidth="1"/>
    <col min="16" max="16384" width="11" style="129"/>
  </cols>
  <sheetData>
    <row r="1" spans="2:14">
      <c r="B1" s="130"/>
      <c r="C1" s="130"/>
      <c r="D1" s="130"/>
      <c r="E1" s="130"/>
      <c r="F1" s="130"/>
      <c r="G1" s="130"/>
      <c r="H1" s="130"/>
      <c r="I1" s="130"/>
      <c r="J1" s="130"/>
      <c r="K1" s="130"/>
      <c r="L1" s="130"/>
      <c r="M1" s="130"/>
      <c r="N1" s="130"/>
    </row>
    <row r="2" spans="2:14">
      <c r="B2" s="130"/>
      <c r="C2" s="130"/>
      <c r="D2" s="130"/>
      <c r="E2" s="130"/>
      <c r="F2" s="130"/>
      <c r="G2" s="130"/>
      <c r="H2" s="130"/>
      <c r="I2" s="130"/>
      <c r="J2" s="130"/>
      <c r="K2" s="130"/>
      <c r="L2" s="130"/>
      <c r="M2" s="130"/>
      <c r="N2" s="130"/>
    </row>
    <row r="3" ht="102.75" customHeight="1" spans="2:14">
      <c r="B3" s="131"/>
      <c r="C3" s="132"/>
      <c r="D3" s="132"/>
      <c r="E3" s="132"/>
      <c r="F3" s="132"/>
      <c r="G3" s="132"/>
      <c r="H3" s="132"/>
      <c r="I3" s="132"/>
      <c r="J3" s="132"/>
      <c r="K3" s="132"/>
      <c r="L3" s="132"/>
      <c r="M3" s="132"/>
      <c r="N3" s="132"/>
    </row>
    <row r="4" ht="31.5" customHeight="1" spans="2:14">
      <c r="B4" s="133" t="s">
        <v>0</v>
      </c>
      <c r="C4" s="134"/>
      <c r="D4" s="134"/>
      <c r="E4" s="134"/>
      <c r="F4" s="134"/>
      <c r="G4" s="134"/>
      <c r="H4" s="134"/>
      <c r="I4" s="134"/>
      <c r="J4" s="134"/>
      <c r="K4" s="134"/>
      <c r="L4" s="134"/>
      <c r="M4" s="134"/>
      <c r="N4" s="157"/>
    </row>
    <row r="5" ht="15.75" spans="2:14">
      <c r="B5" s="135" t="s">
        <v>1</v>
      </c>
      <c r="C5" s="136"/>
      <c r="D5" s="136"/>
      <c r="E5" s="136"/>
      <c r="F5" s="136"/>
      <c r="G5" s="136"/>
      <c r="H5" s="136"/>
      <c r="I5" s="136"/>
      <c r="J5" s="158"/>
      <c r="K5" s="159" t="s">
        <v>2</v>
      </c>
      <c r="L5" s="160"/>
      <c r="M5" s="160"/>
      <c r="N5" s="161"/>
    </row>
    <row r="6" ht="15.75" spans="2:14">
      <c r="B6" s="135" t="s">
        <v>3</v>
      </c>
      <c r="C6" s="136"/>
      <c r="D6" s="136"/>
      <c r="E6" s="136"/>
      <c r="F6" s="136"/>
      <c r="G6" s="136"/>
      <c r="H6" s="136"/>
      <c r="I6" s="136"/>
      <c r="J6" s="158"/>
      <c r="K6" s="159" t="s">
        <v>4</v>
      </c>
      <c r="L6" s="160"/>
      <c r="M6" s="160"/>
      <c r="N6" s="161"/>
    </row>
    <row r="7" ht="15.75" spans="2:14">
      <c r="B7" s="133" t="s">
        <v>5</v>
      </c>
      <c r="C7" s="134"/>
      <c r="D7" s="134"/>
      <c r="E7" s="134"/>
      <c r="F7" s="134"/>
      <c r="G7" s="134"/>
      <c r="H7" s="134"/>
      <c r="I7" s="134"/>
      <c r="J7" s="134"/>
      <c r="K7" s="160" t="s">
        <v>6</v>
      </c>
      <c r="L7" s="160"/>
      <c r="M7" s="160"/>
      <c r="N7" s="161"/>
    </row>
    <row r="8" ht="15.75" spans="2:14">
      <c r="B8" s="137" t="s">
        <v>7</v>
      </c>
      <c r="C8" s="138"/>
      <c r="D8" s="138"/>
      <c r="E8" s="138"/>
      <c r="F8" s="138"/>
      <c r="G8" s="138"/>
      <c r="H8" s="138"/>
      <c r="I8" s="138"/>
      <c r="J8" s="138"/>
      <c r="K8" s="138"/>
      <c r="L8" s="138"/>
      <c r="M8" s="138"/>
      <c r="N8" s="162"/>
    </row>
    <row r="9" ht="37.75" customHeight="1" spans="2:14">
      <c r="B9" s="139"/>
      <c r="C9" s="134" t="s">
        <v>8</v>
      </c>
      <c r="D9" s="134"/>
      <c r="E9" s="134"/>
      <c r="F9" s="134"/>
      <c r="G9" s="134"/>
      <c r="H9" s="134"/>
      <c r="I9" s="134"/>
      <c r="J9" s="157"/>
      <c r="K9" s="157" t="s">
        <v>9</v>
      </c>
      <c r="L9" s="163"/>
      <c r="M9" s="163"/>
      <c r="N9" s="163"/>
    </row>
    <row r="10" spans="2:14">
      <c r="B10" s="139"/>
      <c r="C10" s="134" t="s">
        <v>10</v>
      </c>
      <c r="D10" s="134"/>
      <c r="E10" s="134" t="s">
        <v>11</v>
      </c>
      <c r="F10" s="134"/>
      <c r="G10" s="134"/>
      <c r="H10" s="134"/>
      <c r="I10" s="134"/>
      <c r="J10" s="134"/>
      <c r="K10" s="134" t="s">
        <v>12</v>
      </c>
      <c r="L10" s="164"/>
      <c r="M10" s="165"/>
      <c r="N10" s="166"/>
    </row>
    <row r="11" spans="2:14">
      <c r="B11" s="139"/>
      <c r="C11" s="134"/>
      <c r="D11" s="134"/>
      <c r="E11" s="134" t="s">
        <v>13</v>
      </c>
      <c r="F11" s="134"/>
      <c r="G11" s="134"/>
      <c r="H11" s="134"/>
      <c r="I11" s="134"/>
      <c r="J11" s="134"/>
      <c r="K11" s="134" t="s">
        <v>14</v>
      </c>
      <c r="L11" s="164"/>
      <c r="M11" s="165"/>
      <c r="N11" s="166"/>
    </row>
    <row r="12" spans="2:14">
      <c r="B12" s="139"/>
      <c r="C12" s="134"/>
      <c r="D12" s="134"/>
      <c r="E12" s="134" t="s">
        <v>15</v>
      </c>
      <c r="F12" s="134"/>
      <c r="G12" s="134"/>
      <c r="H12" s="134"/>
      <c r="I12" s="134"/>
      <c r="J12" s="134"/>
      <c r="K12" s="134" t="s">
        <v>16</v>
      </c>
      <c r="L12" s="164"/>
      <c r="M12" s="165"/>
      <c r="N12" s="166"/>
    </row>
    <row r="13" spans="2:14">
      <c r="B13" s="139"/>
      <c r="C13" s="134"/>
      <c r="D13" s="134"/>
      <c r="E13" s="134" t="s">
        <v>17</v>
      </c>
      <c r="F13" s="134"/>
      <c r="G13" s="134"/>
      <c r="H13" s="134"/>
      <c r="I13" s="134"/>
      <c r="J13" s="134"/>
      <c r="K13" s="167">
        <v>15801778313</v>
      </c>
      <c r="L13" s="164"/>
      <c r="M13" s="165"/>
      <c r="N13" s="166"/>
    </row>
    <row r="14" spans="2:14">
      <c r="B14" s="139"/>
      <c r="C14" s="134"/>
      <c r="D14" s="134"/>
      <c r="E14" s="134" t="s">
        <v>18</v>
      </c>
      <c r="F14" s="134"/>
      <c r="G14" s="134"/>
      <c r="H14" s="134"/>
      <c r="I14" s="134"/>
      <c r="J14" s="134"/>
      <c r="K14" s="134" t="s">
        <v>19</v>
      </c>
      <c r="L14" s="164"/>
      <c r="M14" s="165"/>
      <c r="N14" s="166"/>
    </row>
    <row r="15" spans="2:14">
      <c r="B15" s="140"/>
      <c r="C15" s="141"/>
      <c r="D15" s="141"/>
      <c r="E15" s="141" t="s">
        <v>20</v>
      </c>
      <c r="F15" s="141"/>
      <c r="G15" s="141"/>
      <c r="H15" s="141"/>
      <c r="I15" s="141"/>
      <c r="J15" s="141"/>
      <c r="K15" s="141" t="s">
        <v>21</v>
      </c>
      <c r="L15" s="168"/>
      <c r="M15" s="169"/>
      <c r="N15" s="170"/>
    </row>
    <row r="16" ht="15.75" spans="2:14">
      <c r="B16" s="137" t="s">
        <v>22</v>
      </c>
      <c r="C16" s="138"/>
      <c r="D16" s="138"/>
      <c r="E16" s="138"/>
      <c r="F16" s="138"/>
      <c r="G16" s="138"/>
      <c r="H16" s="138"/>
      <c r="I16" s="138"/>
      <c r="J16" s="138"/>
      <c r="K16" s="138"/>
      <c r="L16" s="138"/>
      <c r="M16" s="138"/>
      <c r="N16" s="162"/>
    </row>
    <row r="17" spans="2:14">
      <c r="B17" s="139"/>
      <c r="C17" s="134"/>
      <c r="D17" s="134"/>
      <c r="E17" s="142" t="s">
        <v>2</v>
      </c>
      <c r="F17" s="143"/>
      <c r="G17" s="143"/>
      <c r="H17" s="143"/>
      <c r="I17" s="143"/>
      <c r="J17" s="171"/>
      <c r="K17" s="145" t="s">
        <v>23</v>
      </c>
      <c r="L17" s="172"/>
      <c r="M17" s="173"/>
      <c r="N17" s="174"/>
    </row>
    <row r="18" spans="2:14">
      <c r="B18" s="139"/>
      <c r="C18" s="134"/>
      <c r="D18" s="134"/>
      <c r="E18" s="144"/>
      <c r="F18" s="145"/>
      <c r="G18" s="145"/>
      <c r="H18" s="145"/>
      <c r="I18" s="145"/>
      <c r="J18" s="175"/>
      <c r="K18" s="145"/>
      <c r="L18" s="172"/>
      <c r="M18" s="173"/>
      <c r="N18" s="174"/>
    </row>
    <row r="19" spans="2:14">
      <c r="B19" s="139"/>
      <c r="C19" s="134"/>
      <c r="D19" s="134"/>
      <c r="E19" s="144"/>
      <c r="F19" s="145"/>
      <c r="G19" s="145"/>
      <c r="H19" s="145"/>
      <c r="I19" s="145"/>
      <c r="J19" s="175"/>
      <c r="K19" s="145"/>
      <c r="L19" s="176"/>
      <c r="M19" s="177"/>
      <c r="N19" s="178"/>
    </row>
    <row r="20" spans="2:14">
      <c r="B20" s="139"/>
      <c r="C20" s="134"/>
      <c r="D20" s="134"/>
      <c r="E20" s="144"/>
      <c r="F20" s="145"/>
      <c r="G20" s="145"/>
      <c r="H20" s="145"/>
      <c r="I20" s="145"/>
      <c r="J20" s="175"/>
      <c r="K20" s="145"/>
      <c r="L20" s="176"/>
      <c r="M20" s="177"/>
      <c r="N20" s="178"/>
    </row>
    <row r="21" spans="2:14">
      <c r="B21" s="139"/>
      <c r="C21" s="134"/>
      <c r="D21" s="134"/>
      <c r="E21" s="144"/>
      <c r="F21" s="145"/>
      <c r="G21" s="145"/>
      <c r="H21" s="145"/>
      <c r="I21" s="145"/>
      <c r="J21" s="175"/>
      <c r="K21" s="145"/>
      <c r="L21" s="176"/>
      <c r="M21" s="177"/>
      <c r="N21" s="178"/>
    </row>
    <row r="22" spans="2:14">
      <c r="B22" s="139"/>
      <c r="C22" s="134"/>
      <c r="D22" s="134"/>
      <c r="E22" s="144"/>
      <c r="F22" s="145"/>
      <c r="G22" s="145"/>
      <c r="H22" s="145"/>
      <c r="I22" s="145"/>
      <c r="J22" s="175"/>
      <c r="K22" s="145"/>
      <c r="L22" s="176"/>
      <c r="M22" s="177"/>
      <c r="N22" s="178"/>
    </row>
    <row r="23" spans="2:14">
      <c r="B23" s="139"/>
      <c r="C23" s="134"/>
      <c r="D23" s="134"/>
      <c r="E23" s="144"/>
      <c r="F23" s="145"/>
      <c r="G23" s="145"/>
      <c r="H23" s="145"/>
      <c r="I23" s="145"/>
      <c r="J23" s="175"/>
      <c r="K23" s="145"/>
      <c r="L23" s="176"/>
      <c r="M23" s="177"/>
      <c r="N23" s="178"/>
    </row>
    <row r="24" spans="2:14">
      <c r="B24" s="139"/>
      <c r="C24" s="134"/>
      <c r="D24" s="134"/>
      <c r="E24" s="144"/>
      <c r="F24" s="145"/>
      <c r="G24" s="145"/>
      <c r="H24" s="145"/>
      <c r="I24" s="145"/>
      <c r="J24" s="175"/>
      <c r="K24" s="145"/>
      <c r="L24" s="176"/>
      <c r="M24" s="177"/>
      <c r="N24" s="178"/>
    </row>
    <row r="25" ht="15.75" spans="2:14">
      <c r="B25" s="139"/>
      <c r="C25" s="134"/>
      <c r="D25" s="134"/>
      <c r="E25" s="146" t="s">
        <v>24</v>
      </c>
      <c r="F25" s="147"/>
      <c r="G25" s="147"/>
      <c r="H25" s="147"/>
      <c r="I25" s="147"/>
      <c r="J25" s="179"/>
      <c r="K25" s="147" t="s">
        <v>25</v>
      </c>
      <c r="L25" s="180">
        <f>'Standard Conference Small '!H1</f>
        <v>128320</v>
      </c>
      <c r="M25" s="181"/>
      <c r="N25" s="182"/>
    </row>
    <row r="26" ht="15.75" spans="2:14">
      <c r="B26" s="139"/>
      <c r="C26" s="134"/>
      <c r="D26" s="134"/>
      <c r="E26" s="144" t="s">
        <v>26</v>
      </c>
      <c r="F26" s="147"/>
      <c r="G26" s="147"/>
      <c r="H26" s="147"/>
      <c r="I26" s="147"/>
      <c r="J26" s="179"/>
      <c r="K26" s="145" t="s">
        <v>27</v>
      </c>
      <c r="L26" s="176">
        <v>0</v>
      </c>
      <c r="M26" s="177"/>
      <c r="N26" s="178"/>
    </row>
    <row r="27" ht="15.75" spans="2:14">
      <c r="B27" s="139"/>
      <c r="C27" s="134"/>
      <c r="D27" s="134"/>
      <c r="E27" s="144" t="s">
        <v>28</v>
      </c>
      <c r="F27" s="147"/>
      <c r="G27" s="147"/>
      <c r="H27" s="147"/>
      <c r="I27" s="147"/>
      <c r="J27" s="179"/>
      <c r="K27" s="145" t="s">
        <v>29</v>
      </c>
      <c r="L27" s="176">
        <v>0</v>
      </c>
      <c r="M27" s="177"/>
      <c r="N27" s="178"/>
    </row>
    <row r="28" ht="15.75" spans="2:14">
      <c r="B28" s="139"/>
      <c r="C28" s="134"/>
      <c r="D28" s="134"/>
      <c r="E28" s="144" t="s">
        <v>30</v>
      </c>
      <c r="F28" s="147"/>
      <c r="G28" s="147"/>
      <c r="H28" s="147"/>
      <c r="I28" s="147"/>
      <c r="J28" s="179"/>
      <c r="K28" s="145" t="s">
        <v>31</v>
      </c>
      <c r="L28" s="176">
        <v>0</v>
      </c>
      <c r="M28" s="177"/>
      <c r="N28" s="178"/>
    </row>
    <row r="29" ht="15.75" spans="2:14">
      <c r="B29" s="139"/>
      <c r="C29" s="134"/>
      <c r="D29" s="134"/>
      <c r="E29" s="144" t="s">
        <v>32</v>
      </c>
      <c r="F29" s="147"/>
      <c r="G29" s="147"/>
      <c r="H29" s="147"/>
      <c r="I29" s="147"/>
      <c r="J29" s="179"/>
      <c r="K29" s="145" t="s">
        <v>33</v>
      </c>
      <c r="L29" s="176">
        <v>0</v>
      </c>
      <c r="M29" s="177"/>
      <c r="N29" s="178"/>
    </row>
    <row r="30" ht="15.75" spans="2:15">
      <c r="B30" s="139"/>
      <c r="C30" s="134"/>
      <c r="D30" s="134"/>
      <c r="E30" s="146" t="s">
        <v>34</v>
      </c>
      <c r="F30" s="147"/>
      <c r="G30" s="147"/>
      <c r="H30" s="147"/>
      <c r="I30" s="147"/>
      <c r="J30" s="179"/>
      <c r="K30" s="147" t="s">
        <v>35</v>
      </c>
      <c r="L30" s="180">
        <f>SUM(L25:L29)</f>
        <v>128320</v>
      </c>
      <c r="M30" s="181"/>
      <c r="N30" s="182"/>
      <c r="O30" s="183"/>
    </row>
    <row r="31" ht="15.75" spans="2:18">
      <c r="B31" s="139"/>
      <c r="C31" s="134"/>
      <c r="D31" s="134"/>
      <c r="E31" s="148" t="s">
        <v>36</v>
      </c>
      <c r="F31" s="149"/>
      <c r="G31" s="149"/>
      <c r="H31" s="149"/>
      <c r="I31" s="149"/>
      <c r="J31" s="184"/>
      <c r="K31" s="185">
        <v>0.06</v>
      </c>
      <c r="L31" s="180">
        <f>L30*6%</f>
        <v>7699.2</v>
      </c>
      <c r="M31" s="181"/>
      <c r="N31" s="182"/>
      <c r="P31" s="186"/>
      <c r="R31" s="186"/>
    </row>
    <row r="32" ht="15.75" spans="2:18">
      <c r="B32" s="139"/>
      <c r="C32" s="134"/>
      <c r="D32" s="134"/>
      <c r="E32" s="148" t="s">
        <v>37</v>
      </c>
      <c r="F32" s="149"/>
      <c r="G32" s="149"/>
      <c r="H32" s="149"/>
      <c r="I32" s="149"/>
      <c r="J32" s="184"/>
      <c r="K32" s="187"/>
      <c r="L32" s="180">
        <f>L18*0.3</f>
        <v>0</v>
      </c>
      <c r="M32" s="181"/>
      <c r="N32" s="182"/>
      <c r="P32" s="186"/>
      <c r="R32" s="186"/>
    </row>
    <row r="33" ht="15.75" spans="2:18">
      <c r="B33" s="139"/>
      <c r="C33" s="134"/>
      <c r="D33" s="134"/>
      <c r="E33" s="148" t="s">
        <v>38</v>
      </c>
      <c r="F33" s="149"/>
      <c r="G33" s="149"/>
      <c r="H33" s="149"/>
      <c r="I33" s="149"/>
      <c r="J33" s="184"/>
      <c r="K33" s="187"/>
      <c r="L33" s="180">
        <f>L19*0.7</f>
        <v>0</v>
      </c>
      <c r="M33" s="181"/>
      <c r="N33" s="182"/>
      <c r="P33" s="186"/>
      <c r="R33" s="186"/>
    </row>
    <row r="34" ht="15.75" spans="2:18">
      <c r="B34" s="139"/>
      <c r="C34" s="134"/>
      <c r="D34" s="134"/>
      <c r="E34" s="148" t="s">
        <v>39</v>
      </c>
      <c r="F34" s="149"/>
      <c r="G34" s="149"/>
      <c r="H34" s="149"/>
      <c r="I34" s="149"/>
      <c r="J34" s="184"/>
      <c r="K34" s="187" t="s">
        <v>40</v>
      </c>
      <c r="L34" s="180">
        <f>IF($K$34="NA",0,IF($K$34=3%,ROUND($L$35*3%,2),IF($K$34=5%,ROUND(L35*5%,2))))</f>
        <v>0</v>
      </c>
      <c r="M34" s="181"/>
      <c r="N34" s="182"/>
      <c r="P34" s="186"/>
      <c r="R34" s="186"/>
    </row>
    <row r="35" ht="31.5" customHeight="1" spans="2:16">
      <c r="B35" s="140"/>
      <c r="C35" s="141"/>
      <c r="D35" s="141"/>
      <c r="E35" s="146" t="s">
        <v>41</v>
      </c>
      <c r="F35" s="147"/>
      <c r="G35" s="147"/>
      <c r="H35" s="147"/>
      <c r="I35" s="147"/>
      <c r="J35" s="179"/>
      <c r="K35" s="175"/>
      <c r="L35" s="188">
        <f>L30+L31</f>
        <v>136019.2</v>
      </c>
      <c r="M35" s="189"/>
      <c r="N35" s="190"/>
      <c r="O35" s="183"/>
      <c r="P35" s="186"/>
    </row>
    <row r="36" spans="2:16">
      <c r="B36" s="134"/>
      <c r="C36" s="134"/>
      <c r="D36" s="134"/>
      <c r="E36" s="134"/>
      <c r="F36" s="134"/>
      <c r="G36" s="134"/>
      <c r="H36" s="134"/>
      <c r="I36" s="134"/>
      <c r="J36" s="134"/>
      <c r="K36" s="134"/>
      <c r="L36" s="191"/>
      <c r="M36" s="191"/>
      <c r="N36" s="191"/>
      <c r="P36" s="186"/>
    </row>
    <row r="37" s="128" customFormat="1" ht="15.75" spans="2:16">
      <c r="B37" s="150" t="s">
        <v>42</v>
      </c>
      <c r="C37" s="151"/>
      <c r="D37" s="151"/>
      <c r="E37" s="151"/>
      <c r="F37" s="151"/>
      <c r="G37" s="151"/>
      <c r="H37" s="151"/>
      <c r="I37" s="151"/>
      <c r="J37" s="151"/>
      <c r="K37" s="151"/>
      <c r="L37" s="151"/>
      <c r="M37" s="151"/>
      <c r="N37" s="151"/>
      <c r="P37" s="186"/>
    </row>
    <row r="38" spans="2:16">
      <c r="B38" s="152" t="s">
        <v>43</v>
      </c>
      <c r="C38" s="153"/>
      <c r="D38" s="153"/>
      <c r="E38" s="153"/>
      <c r="F38" s="153"/>
      <c r="G38" s="153"/>
      <c r="H38" s="153"/>
      <c r="I38" s="153"/>
      <c r="J38" s="153"/>
      <c r="K38" s="153"/>
      <c r="L38" s="153"/>
      <c r="M38" s="153"/>
      <c r="N38" s="153"/>
      <c r="P38" s="192"/>
    </row>
    <row r="39" spans="2:14">
      <c r="B39" s="152" t="s">
        <v>44</v>
      </c>
      <c r="C39" s="152"/>
      <c r="D39" s="152"/>
      <c r="E39" s="152"/>
      <c r="F39" s="152"/>
      <c r="G39" s="152"/>
      <c r="H39" s="152"/>
      <c r="I39" s="152"/>
      <c r="J39" s="152"/>
      <c r="K39" s="152"/>
      <c r="L39" s="152"/>
      <c r="M39" s="152"/>
      <c r="N39" s="152"/>
    </row>
    <row r="40" customHeight="1" spans="2:14">
      <c r="B40" s="152" t="s">
        <v>45</v>
      </c>
      <c r="C40" s="152"/>
      <c r="D40" s="152"/>
      <c r="E40" s="152"/>
      <c r="F40" s="152"/>
      <c r="G40" s="152"/>
      <c r="H40" s="152"/>
      <c r="I40" s="152"/>
      <c r="J40" s="152"/>
      <c r="K40" s="152"/>
      <c r="L40" s="152"/>
      <c r="M40" s="152"/>
      <c r="N40" s="152"/>
    </row>
    <row r="41" customHeight="1" spans="2:14">
      <c r="B41" s="152" t="s">
        <v>46</v>
      </c>
      <c r="C41" s="152"/>
      <c r="D41" s="152"/>
      <c r="E41" s="152"/>
      <c r="F41" s="152"/>
      <c r="G41" s="152"/>
      <c r="H41" s="152"/>
      <c r="I41" s="152"/>
      <c r="J41" s="152"/>
      <c r="K41" s="152"/>
      <c r="L41" s="152"/>
      <c r="M41" s="152"/>
      <c r="N41" s="152"/>
    </row>
    <row r="42" customHeight="1" spans="2:14">
      <c r="B42" s="152" t="s">
        <v>47</v>
      </c>
      <c r="C42" s="153"/>
      <c r="D42" s="153"/>
      <c r="E42" s="153"/>
      <c r="F42" s="153"/>
      <c r="G42" s="153"/>
      <c r="H42" s="153"/>
      <c r="I42" s="153"/>
      <c r="J42" s="153"/>
      <c r="K42" s="153"/>
      <c r="L42" s="153"/>
      <c r="M42" s="153"/>
      <c r="N42" s="153"/>
    </row>
    <row r="45" spans="2:8">
      <c r="B45" s="129" t="s">
        <v>48</v>
      </c>
      <c r="G45" s="129" t="s">
        <v>49</v>
      </c>
      <c r="H45" s="129" t="s">
        <v>50</v>
      </c>
    </row>
    <row r="48" ht="15.75" spans="2:2">
      <c r="B48" s="154" t="s">
        <v>51</v>
      </c>
    </row>
    <row r="49" spans="2:3">
      <c r="B49" s="130">
        <v>1</v>
      </c>
      <c r="C49" s="129" t="s">
        <v>52</v>
      </c>
    </row>
    <row r="50" customHeight="1" spans="2:3">
      <c r="B50" s="130"/>
      <c r="C50" s="129" t="s">
        <v>53</v>
      </c>
    </row>
    <row r="51" spans="2:3">
      <c r="B51" s="130"/>
      <c r="C51" s="129" t="s">
        <v>54</v>
      </c>
    </row>
    <row r="52" spans="2:14">
      <c r="B52" s="130">
        <v>2</v>
      </c>
      <c r="C52" s="155" t="s">
        <v>55</v>
      </c>
      <c r="D52" s="155"/>
      <c r="E52" s="155"/>
      <c r="F52" s="155"/>
      <c r="G52" s="155"/>
      <c r="H52" s="155"/>
      <c r="I52" s="155"/>
      <c r="J52" s="155"/>
      <c r="K52" s="155"/>
      <c r="L52" s="155"/>
      <c r="M52" s="155"/>
      <c r="N52" s="155"/>
    </row>
    <row r="53" spans="3:3">
      <c r="C53" s="129" t="s">
        <v>56</v>
      </c>
    </row>
    <row r="54" spans="2:3">
      <c r="B54" s="130">
        <v>3</v>
      </c>
      <c r="C54" s="129" t="s">
        <v>57</v>
      </c>
    </row>
    <row r="55" spans="3:3">
      <c r="C55" s="129" t="s">
        <v>58</v>
      </c>
    </row>
    <row r="56" spans="2:3">
      <c r="B56" s="130">
        <v>4</v>
      </c>
      <c r="C56" s="129" t="s">
        <v>59</v>
      </c>
    </row>
    <row r="57" ht="15.75" spans="2:2">
      <c r="B57" s="154" t="s">
        <v>60</v>
      </c>
    </row>
    <row r="58" ht="33" customHeight="1" spans="2:14">
      <c r="B58" s="130">
        <v>1</v>
      </c>
      <c r="C58" s="156" t="s">
        <v>61</v>
      </c>
      <c r="D58" s="156"/>
      <c r="E58" s="156"/>
      <c r="F58" s="156"/>
      <c r="G58" s="156"/>
      <c r="H58" s="156"/>
      <c r="I58" s="156"/>
      <c r="J58" s="156"/>
      <c r="K58" s="156"/>
      <c r="L58" s="156"/>
      <c r="M58" s="156"/>
      <c r="N58" s="156"/>
    </row>
    <row r="59" ht="33.75" customHeight="1" spans="2:14">
      <c r="B59" s="130"/>
      <c r="C59" s="156" t="s">
        <v>62</v>
      </c>
      <c r="D59" s="156"/>
      <c r="E59" s="156"/>
      <c r="F59" s="156"/>
      <c r="G59" s="156"/>
      <c r="H59" s="156"/>
      <c r="I59" s="156"/>
      <c r="J59" s="156"/>
      <c r="K59" s="156"/>
      <c r="L59" s="156"/>
      <c r="M59" s="156"/>
      <c r="N59" s="156"/>
    </row>
    <row r="60" spans="2:3">
      <c r="B60" s="130">
        <v>2</v>
      </c>
      <c r="C60" s="129" t="s">
        <v>63</v>
      </c>
    </row>
    <row r="61" spans="2:3">
      <c r="B61" s="130"/>
      <c r="C61" s="129" t="s">
        <v>64</v>
      </c>
    </row>
    <row r="62" ht="31.5" customHeight="1" spans="2:14">
      <c r="B62" s="130"/>
      <c r="C62" s="156" t="s">
        <v>65</v>
      </c>
      <c r="D62" s="156"/>
      <c r="E62" s="156"/>
      <c r="F62" s="156"/>
      <c r="G62" s="156"/>
      <c r="H62" s="156"/>
      <c r="I62" s="156"/>
      <c r="J62" s="156"/>
      <c r="K62" s="156"/>
      <c r="L62" s="156"/>
      <c r="M62" s="156"/>
      <c r="N62" s="156"/>
    </row>
    <row r="63" spans="2:3">
      <c r="B63" s="130">
        <v>3</v>
      </c>
      <c r="C63" s="129" t="s">
        <v>66</v>
      </c>
    </row>
    <row r="64" spans="3:3">
      <c r="C64" s="129" t="s">
        <v>67</v>
      </c>
    </row>
    <row r="65" spans="2:3">
      <c r="B65" s="130">
        <v>4</v>
      </c>
      <c r="C65" s="129"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114"/>
  <sheetViews>
    <sheetView tabSelected="1" view="pageBreakPreview" zoomScale="68" zoomScalePageLayoutView="55" zoomScaleNormal="70" workbookViewId="0">
      <pane ySplit="2" topLeftCell="A3" activePane="bottomLeft" state="frozen"/>
      <selection/>
      <selection pane="bottomLeft" activeCell="F8" sqref="F8"/>
    </sheetView>
  </sheetViews>
  <sheetFormatPr defaultColWidth="46.8333333333333" defaultRowHeight="18.75"/>
  <cols>
    <col min="1" max="1" width="18.5" style="3" customWidth="1"/>
    <col min="2" max="2" width="52.1333333333333" style="4" customWidth="1"/>
    <col min="3" max="3" width="10.9083333333333" style="5" customWidth="1"/>
    <col min="4" max="4" width="19.8333333333333" style="6" customWidth="1"/>
    <col min="5" max="5" width="22.2" style="6" customWidth="1"/>
    <col min="6" max="6" width="16" style="5" customWidth="1"/>
    <col min="7" max="7" width="17" style="4" customWidth="1"/>
    <col min="8" max="8" width="20.5" style="7" customWidth="1"/>
    <col min="9" max="9" width="91.5" style="4" customWidth="1"/>
    <col min="10" max="32" width="9.33333333333333" style="8" customWidth="1"/>
    <col min="33" max="16376" width="46.8333333333333" style="8"/>
  </cols>
  <sheetData>
    <row r="1" ht="31.5" customHeight="1" spans="1:9">
      <c r="A1" s="9"/>
      <c r="B1" s="10" t="s">
        <v>69</v>
      </c>
      <c r="C1" s="11"/>
      <c r="D1" s="12"/>
      <c r="E1" s="12"/>
      <c r="F1" s="11"/>
      <c r="G1" s="13"/>
      <c r="H1" s="14">
        <f>H14+H22+H42+H50+H74+H67</f>
        <v>128320</v>
      </c>
      <c r="I1" s="95"/>
    </row>
    <row r="2" ht="46" customHeight="1" spans="1:9">
      <c r="A2" s="15" t="s">
        <v>70</v>
      </c>
      <c r="B2" s="15" t="s">
        <v>71</v>
      </c>
      <c r="C2" s="16" t="s">
        <v>72</v>
      </c>
      <c r="D2" s="16" t="s">
        <v>73</v>
      </c>
      <c r="E2" s="17" t="s">
        <v>74</v>
      </c>
      <c r="F2" s="17" t="s">
        <v>75</v>
      </c>
      <c r="G2" s="18" t="s">
        <v>76</v>
      </c>
      <c r="H2" s="18" t="s">
        <v>77</v>
      </c>
      <c r="I2" s="63" t="s">
        <v>78</v>
      </c>
    </row>
    <row r="3" ht="37" customHeight="1" outlineLevel="1" spans="1:9">
      <c r="A3" s="19"/>
      <c r="B3" s="20" t="s">
        <v>79</v>
      </c>
      <c r="C3" s="21"/>
      <c r="D3" s="22"/>
      <c r="E3" s="22"/>
      <c r="F3" s="21"/>
      <c r="G3" s="23"/>
      <c r="H3" s="24"/>
      <c r="I3" s="96"/>
    </row>
    <row r="4" ht="37" customHeight="1" outlineLevel="2" spans="1:9">
      <c r="A4" s="25"/>
      <c r="B4" s="26" t="s">
        <v>80</v>
      </c>
      <c r="C4" s="27"/>
      <c r="D4" s="28"/>
      <c r="E4" s="29"/>
      <c r="F4" s="27"/>
      <c r="G4" s="26"/>
      <c r="H4" s="30"/>
      <c r="I4" s="97"/>
    </row>
    <row r="5" ht="39" customHeight="1" outlineLevel="2" spans="1:9">
      <c r="A5" s="31" t="s">
        <v>81</v>
      </c>
      <c r="B5" s="32" t="s">
        <v>82</v>
      </c>
      <c r="C5" s="33" t="s">
        <v>83</v>
      </c>
      <c r="D5" s="34">
        <v>1</v>
      </c>
      <c r="E5" s="35">
        <v>1</v>
      </c>
      <c r="F5" s="33">
        <v>5</v>
      </c>
      <c r="G5" s="36">
        <v>1000</v>
      </c>
      <c r="H5" s="37">
        <f>D5*E5*F5*G5</f>
        <v>5000</v>
      </c>
      <c r="I5" s="98"/>
    </row>
    <row r="6" ht="39" customHeight="1" outlineLevel="2" spans="1:9">
      <c r="A6" s="31" t="s">
        <v>84</v>
      </c>
      <c r="B6" s="32" t="s">
        <v>85</v>
      </c>
      <c r="C6" s="33" t="s">
        <v>83</v>
      </c>
      <c r="D6" s="34">
        <v>1</v>
      </c>
      <c r="E6" s="35">
        <v>1</v>
      </c>
      <c r="F6" s="33">
        <v>5</v>
      </c>
      <c r="G6" s="36">
        <v>800</v>
      </c>
      <c r="H6" s="37">
        <f>D6*E6*F6*G6</f>
        <v>4000</v>
      </c>
      <c r="I6" s="98"/>
    </row>
    <row r="7" ht="37" customHeight="1" outlineLevel="2" spans="1:9">
      <c r="A7" s="31" t="s">
        <v>86</v>
      </c>
      <c r="B7" s="32" t="s">
        <v>87</v>
      </c>
      <c r="C7" s="33" t="s">
        <v>83</v>
      </c>
      <c r="D7" s="34">
        <v>1</v>
      </c>
      <c r="E7" s="35">
        <v>1</v>
      </c>
      <c r="F7" s="33">
        <v>5</v>
      </c>
      <c r="G7" s="36">
        <v>600</v>
      </c>
      <c r="H7" s="37">
        <f>D7*E7*F7*G7</f>
        <v>3000</v>
      </c>
      <c r="I7" s="98"/>
    </row>
    <row r="8" ht="37" customHeight="1" outlineLevel="1" spans="1:9">
      <c r="A8" s="38" t="s">
        <v>88</v>
      </c>
      <c r="B8" s="39" t="s">
        <v>89</v>
      </c>
      <c r="C8" s="40"/>
      <c r="D8" s="41"/>
      <c r="E8" s="42"/>
      <c r="F8" s="43"/>
      <c r="G8" s="44"/>
      <c r="H8" s="45">
        <f>SUM(H5:H7)</f>
        <v>12000</v>
      </c>
      <c r="I8" s="99"/>
    </row>
    <row r="9" ht="37" customHeight="1" outlineLevel="2" spans="1:9">
      <c r="A9" s="25"/>
      <c r="B9" s="26" t="s">
        <v>90</v>
      </c>
      <c r="C9" s="27"/>
      <c r="D9" s="28"/>
      <c r="E9" s="29"/>
      <c r="F9" s="27"/>
      <c r="G9" s="46"/>
      <c r="H9" s="30"/>
      <c r="I9" s="30"/>
    </row>
    <row r="10" ht="37" customHeight="1" outlineLevel="2" spans="1:9">
      <c r="A10" s="47" t="s">
        <v>91</v>
      </c>
      <c r="B10" s="32" t="s">
        <v>92</v>
      </c>
      <c r="C10" s="33" t="s">
        <v>83</v>
      </c>
      <c r="D10" s="34">
        <v>1</v>
      </c>
      <c r="E10" s="35">
        <v>2</v>
      </c>
      <c r="F10" s="33">
        <v>2</v>
      </c>
      <c r="G10" s="36">
        <v>600</v>
      </c>
      <c r="H10" s="48">
        <f>D10*E10*F10*G10</f>
        <v>2400</v>
      </c>
      <c r="I10" s="98" t="s">
        <v>93</v>
      </c>
    </row>
    <row r="11" ht="37" customHeight="1" outlineLevel="2" spans="1:9">
      <c r="A11" s="47" t="s">
        <v>94</v>
      </c>
      <c r="B11" s="32" t="s">
        <v>95</v>
      </c>
      <c r="C11" s="33" t="s">
        <v>83</v>
      </c>
      <c r="D11" s="34">
        <v>1</v>
      </c>
      <c r="E11" s="35">
        <v>2</v>
      </c>
      <c r="F11" s="33">
        <v>1</v>
      </c>
      <c r="G11" s="36">
        <v>500</v>
      </c>
      <c r="H11" s="48">
        <f>D11*E11*F11*G11</f>
        <v>1000</v>
      </c>
      <c r="I11" s="98" t="s">
        <v>96</v>
      </c>
    </row>
    <row r="12" ht="37" customHeight="1" outlineLevel="2" spans="1:9">
      <c r="A12" s="47" t="s">
        <v>97</v>
      </c>
      <c r="B12" s="32" t="s">
        <v>98</v>
      </c>
      <c r="C12" s="33" t="s">
        <v>83</v>
      </c>
      <c r="D12" s="34">
        <v>1</v>
      </c>
      <c r="E12" s="35">
        <v>3</v>
      </c>
      <c r="F12" s="33">
        <v>1</v>
      </c>
      <c r="G12" s="36">
        <v>500</v>
      </c>
      <c r="H12" s="48">
        <f>D12*E12*F12*G12</f>
        <v>1500</v>
      </c>
      <c r="I12" s="98"/>
    </row>
    <row r="13" ht="37" customHeight="1" outlineLevel="1" spans="1:9">
      <c r="A13" s="38" t="s">
        <v>99</v>
      </c>
      <c r="B13" s="39" t="s">
        <v>100</v>
      </c>
      <c r="C13" s="40"/>
      <c r="D13" s="41"/>
      <c r="E13" s="42"/>
      <c r="F13" s="43"/>
      <c r="G13" s="44"/>
      <c r="H13" s="45">
        <f>SUM(H10:H12)</f>
        <v>4900</v>
      </c>
      <c r="I13" s="99"/>
    </row>
    <row r="14" ht="37" customHeight="1" spans="1:9">
      <c r="A14" s="19" t="s">
        <v>101</v>
      </c>
      <c r="B14" s="49" t="s">
        <v>102</v>
      </c>
      <c r="C14" s="21"/>
      <c r="D14" s="22"/>
      <c r="E14" s="22"/>
      <c r="F14" s="21"/>
      <c r="G14" s="50"/>
      <c r="H14" s="51">
        <f>H8+H13</f>
        <v>16900</v>
      </c>
      <c r="I14" s="96"/>
    </row>
    <row r="15" ht="37" customHeight="1" spans="7:7">
      <c r="G15" s="52"/>
    </row>
    <row r="16" ht="37" customHeight="1" outlineLevel="1" spans="1:9">
      <c r="A16" s="19"/>
      <c r="B16" s="20" t="s">
        <v>103</v>
      </c>
      <c r="C16" s="21"/>
      <c r="D16" s="22"/>
      <c r="E16" s="22"/>
      <c r="F16" s="21"/>
      <c r="G16" s="50"/>
      <c r="H16" s="24"/>
      <c r="I16" s="96"/>
    </row>
    <row r="17" ht="37" customHeight="1" outlineLevel="1" spans="1:9">
      <c r="A17" s="15" t="s">
        <v>70</v>
      </c>
      <c r="B17" s="15" t="s">
        <v>71</v>
      </c>
      <c r="C17" s="16" t="s">
        <v>72</v>
      </c>
      <c r="D17" s="16" t="s">
        <v>73</v>
      </c>
      <c r="E17" s="17" t="s">
        <v>74</v>
      </c>
      <c r="F17" s="17" t="s">
        <v>75</v>
      </c>
      <c r="G17" s="18" t="s">
        <v>76</v>
      </c>
      <c r="H17" s="18" t="s">
        <v>77</v>
      </c>
      <c r="I17" s="63" t="s">
        <v>104</v>
      </c>
    </row>
    <row r="18" ht="37" customHeight="1" outlineLevel="2" spans="1:9">
      <c r="A18" s="25"/>
      <c r="B18" s="26" t="s">
        <v>105</v>
      </c>
      <c r="C18" s="27"/>
      <c r="D18" s="28"/>
      <c r="E18" s="29"/>
      <c r="F18" s="27"/>
      <c r="G18" s="46"/>
      <c r="H18" s="30"/>
      <c r="I18" s="100" t="s">
        <v>106</v>
      </c>
    </row>
    <row r="19" ht="37" customHeight="1" outlineLevel="2" spans="1:9">
      <c r="A19" s="31" t="s">
        <v>107</v>
      </c>
      <c r="B19" s="32" t="s">
        <v>108</v>
      </c>
      <c r="C19" s="33" t="s">
        <v>109</v>
      </c>
      <c r="D19" s="53">
        <v>1</v>
      </c>
      <c r="E19" s="53">
        <v>1</v>
      </c>
      <c r="F19" s="33">
        <v>2</v>
      </c>
      <c r="G19" s="54">
        <v>450</v>
      </c>
      <c r="H19" s="55">
        <f>D19*E19*F19*G19</f>
        <v>900</v>
      </c>
      <c r="I19" s="98" t="s">
        <v>110</v>
      </c>
    </row>
    <row r="20" ht="36.5" customHeight="1" outlineLevel="2" spans="1:9">
      <c r="A20" s="31" t="s">
        <v>111</v>
      </c>
      <c r="B20" s="32" t="s">
        <v>112</v>
      </c>
      <c r="C20" s="33" t="s">
        <v>109</v>
      </c>
      <c r="D20" s="56">
        <v>1</v>
      </c>
      <c r="E20" s="53">
        <v>2</v>
      </c>
      <c r="F20" s="33">
        <v>3</v>
      </c>
      <c r="G20" s="54">
        <v>150</v>
      </c>
      <c r="H20" s="55">
        <f t="shared" ref="H20" si="0">D20*E20*F20*G20</f>
        <v>900</v>
      </c>
      <c r="I20" s="98" t="s">
        <v>113</v>
      </c>
    </row>
    <row r="21" ht="37" customHeight="1" outlineLevel="1" spans="1:9">
      <c r="A21" s="25" t="s">
        <v>114</v>
      </c>
      <c r="B21" s="26" t="s">
        <v>115</v>
      </c>
      <c r="C21" s="27"/>
      <c r="D21" s="28"/>
      <c r="E21" s="29"/>
      <c r="F21" s="27"/>
      <c r="G21" s="46"/>
      <c r="H21" s="57">
        <f>SUM(H19:H20)</f>
        <v>1800</v>
      </c>
      <c r="I21" s="28"/>
    </row>
    <row r="22" ht="37" customHeight="1" spans="1:9">
      <c r="A22" s="19" t="s">
        <v>116</v>
      </c>
      <c r="B22" s="49" t="s">
        <v>117</v>
      </c>
      <c r="C22" s="21"/>
      <c r="D22" s="22"/>
      <c r="E22" s="22"/>
      <c r="F22" s="21"/>
      <c r="G22" s="50"/>
      <c r="H22" s="58">
        <f>H21</f>
        <v>1800</v>
      </c>
      <c r="I22" s="96"/>
    </row>
    <row r="23" ht="37" customHeight="1" spans="7:7">
      <c r="G23" s="52"/>
    </row>
    <row r="24" ht="37" customHeight="1" outlineLevel="1" spans="1:9">
      <c r="A24" s="19"/>
      <c r="B24" s="20" t="s">
        <v>118</v>
      </c>
      <c r="C24" s="21"/>
      <c r="D24" s="22"/>
      <c r="E24" s="22"/>
      <c r="F24" s="21"/>
      <c r="G24" s="50"/>
      <c r="H24" s="24"/>
      <c r="I24" s="96"/>
    </row>
    <row r="25" ht="37" customHeight="1" outlineLevel="1" spans="1:9">
      <c r="A25" s="59" t="s">
        <v>70</v>
      </c>
      <c r="B25" s="59" t="s">
        <v>71</v>
      </c>
      <c r="C25" s="16" t="s">
        <v>72</v>
      </c>
      <c r="D25" s="60" t="s">
        <v>73</v>
      </c>
      <c r="E25" s="61" t="s">
        <v>74</v>
      </c>
      <c r="F25" s="17" t="s">
        <v>75</v>
      </c>
      <c r="G25" s="62" t="s">
        <v>76</v>
      </c>
      <c r="H25" s="63" t="s">
        <v>77</v>
      </c>
      <c r="I25" s="63" t="s">
        <v>119</v>
      </c>
    </row>
    <row r="26" ht="37" customHeight="1" outlineLevel="1" spans="1:9">
      <c r="A26" s="64"/>
      <c r="B26" s="65" t="s">
        <v>120</v>
      </c>
      <c r="C26" s="66"/>
      <c r="D26" s="66"/>
      <c r="E26" s="67"/>
      <c r="F26" s="66"/>
      <c r="G26" s="68"/>
      <c r="H26" s="69"/>
      <c r="I26" s="101"/>
    </row>
    <row r="27" ht="37" customHeight="1" outlineLevel="1" spans="1:9">
      <c r="A27" s="70" t="s">
        <v>121</v>
      </c>
      <c r="B27" s="71" t="s">
        <v>122</v>
      </c>
      <c r="C27" s="33" t="s">
        <v>109</v>
      </c>
      <c r="D27" s="53">
        <v>1</v>
      </c>
      <c r="E27" s="53">
        <v>2</v>
      </c>
      <c r="F27" s="72">
        <v>1</v>
      </c>
      <c r="G27" s="54">
        <v>1800</v>
      </c>
      <c r="H27" s="55">
        <f>D27*E27*F27*G27</f>
        <v>3600</v>
      </c>
      <c r="I27" s="102" t="s">
        <v>123</v>
      </c>
    </row>
    <row r="28" ht="37" customHeight="1" outlineLevel="1" spans="1:9">
      <c r="A28" s="70" t="s">
        <v>124</v>
      </c>
      <c r="B28" s="71" t="s">
        <v>122</v>
      </c>
      <c r="C28" s="33" t="s">
        <v>109</v>
      </c>
      <c r="D28" s="53">
        <v>1</v>
      </c>
      <c r="E28" s="53">
        <v>3</v>
      </c>
      <c r="F28" s="72">
        <v>1</v>
      </c>
      <c r="G28" s="54">
        <v>1800</v>
      </c>
      <c r="H28" s="55">
        <f t="shared" ref="H28:H40" si="1">D28*E28*F28*G28</f>
        <v>5400</v>
      </c>
      <c r="I28" s="102" t="s">
        <v>125</v>
      </c>
    </row>
    <row r="29" ht="37" customHeight="1" outlineLevel="1" spans="1:9">
      <c r="A29" s="70" t="s">
        <v>126</v>
      </c>
      <c r="B29" s="73" t="s">
        <v>127</v>
      </c>
      <c r="C29" s="33" t="s">
        <v>109</v>
      </c>
      <c r="D29" s="53">
        <v>1</v>
      </c>
      <c r="E29" s="53">
        <v>1</v>
      </c>
      <c r="F29" s="33">
        <v>1</v>
      </c>
      <c r="G29" s="54">
        <v>200</v>
      </c>
      <c r="H29" s="55">
        <f t="shared" si="1"/>
        <v>200</v>
      </c>
      <c r="I29" s="103" t="s">
        <v>128</v>
      </c>
    </row>
    <row r="30" ht="37" customHeight="1" outlineLevel="1" spans="1:9">
      <c r="A30" s="70" t="s">
        <v>129</v>
      </c>
      <c r="B30" s="73" t="s">
        <v>130</v>
      </c>
      <c r="C30" s="33" t="s">
        <v>109</v>
      </c>
      <c r="D30" s="53">
        <v>1</v>
      </c>
      <c r="E30" s="53">
        <v>60</v>
      </c>
      <c r="F30" s="33">
        <v>2</v>
      </c>
      <c r="G30" s="54">
        <v>30</v>
      </c>
      <c r="H30" s="55">
        <f t="shared" si="1"/>
        <v>3600</v>
      </c>
      <c r="I30" s="90" t="s">
        <v>131</v>
      </c>
    </row>
    <row r="31" ht="37" customHeight="1" outlineLevel="2" spans="1:9">
      <c r="A31" s="25"/>
      <c r="B31" s="26" t="s">
        <v>132</v>
      </c>
      <c r="C31" s="27"/>
      <c r="D31" s="28"/>
      <c r="E31" s="29"/>
      <c r="F31" s="27"/>
      <c r="G31" s="62" t="s">
        <v>76</v>
      </c>
      <c r="H31" s="57">
        <f>SUM(H27:H30)</f>
        <v>12800</v>
      </c>
      <c r="I31" s="97"/>
    </row>
    <row r="32" ht="37" customHeight="1" outlineLevel="2" spans="1:9">
      <c r="A32" s="32" t="s">
        <v>121</v>
      </c>
      <c r="B32" s="32" t="s">
        <v>133</v>
      </c>
      <c r="C32" s="33" t="s">
        <v>134</v>
      </c>
      <c r="D32" s="34">
        <v>1</v>
      </c>
      <c r="E32" s="35">
        <v>60</v>
      </c>
      <c r="F32" s="33">
        <v>1</v>
      </c>
      <c r="G32" s="54">
        <v>10</v>
      </c>
      <c r="H32" s="55">
        <f t="shared" si="1"/>
        <v>600</v>
      </c>
      <c r="I32" s="104"/>
    </row>
    <row r="33" ht="37" customHeight="1" outlineLevel="2" spans="1:9">
      <c r="A33" s="32" t="s">
        <v>124</v>
      </c>
      <c r="B33" s="74" t="s">
        <v>135</v>
      </c>
      <c r="C33" s="33" t="s">
        <v>109</v>
      </c>
      <c r="D33" s="34">
        <v>1</v>
      </c>
      <c r="E33" s="35">
        <v>9</v>
      </c>
      <c r="F33" s="33">
        <v>1</v>
      </c>
      <c r="G33" s="54">
        <v>130</v>
      </c>
      <c r="H33" s="55">
        <f t="shared" si="1"/>
        <v>1170</v>
      </c>
      <c r="I33" s="105" t="s">
        <v>136</v>
      </c>
    </row>
    <row r="34" ht="37" customHeight="1" outlineLevel="2" spans="1:9">
      <c r="A34" s="32" t="s">
        <v>126</v>
      </c>
      <c r="B34" s="32" t="s">
        <v>137</v>
      </c>
      <c r="C34" s="33" t="s">
        <v>109</v>
      </c>
      <c r="D34" s="34">
        <v>1</v>
      </c>
      <c r="E34" s="35">
        <v>180</v>
      </c>
      <c r="F34" s="33">
        <v>2</v>
      </c>
      <c r="G34" s="54">
        <v>2</v>
      </c>
      <c r="H34" s="55">
        <f t="shared" si="1"/>
        <v>720</v>
      </c>
      <c r="I34" s="104" t="s">
        <v>138</v>
      </c>
    </row>
    <row r="35" ht="37" customHeight="1" outlineLevel="2" spans="1:9">
      <c r="A35" s="32" t="s">
        <v>129</v>
      </c>
      <c r="B35" s="32" t="s">
        <v>139</v>
      </c>
      <c r="C35" s="33" t="s">
        <v>109</v>
      </c>
      <c r="D35" s="34">
        <v>1</v>
      </c>
      <c r="E35" s="35">
        <v>1</v>
      </c>
      <c r="F35" s="33">
        <v>1</v>
      </c>
      <c r="G35" s="54">
        <v>380</v>
      </c>
      <c r="H35" s="55">
        <f t="shared" si="1"/>
        <v>380</v>
      </c>
      <c r="I35" s="104" t="s">
        <v>140</v>
      </c>
    </row>
    <row r="36" ht="37" customHeight="1" outlineLevel="2" spans="1:9">
      <c r="A36" s="32" t="s">
        <v>141</v>
      </c>
      <c r="B36" s="32" t="s">
        <v>142</v>
      </c>
      <c r="C36" s="33" t="s">
        <v>134</v>
      </c>
      <c r="D36" s="34">
        <v>1</v>
      </c>
      <c r="E36" s="35">
        <v>120</v>
      </c>
      <c r="F36" s="33">
        <v>1</v>
      </c>
      <c r="G36" s="54">
        <v>5</v>
      </c>
      <c r="H36" s="55">
        <f t="shared" si="1"/>
        <v>600</v>
      </c>
      <c r="I36" s="105" t="s">
        <v>143</v>
      </c>
    </row>
    <row r="37" ht="37" customHeight="1" outlineLevel="2" spans="1:9">
      <c r="A37" s="32" t="s">
        <v>144</v>
      </c>
      <c r="B37" s="32" t="s">
        <v>145</v>
      </c>
      <c r="C37" s="33" t="s">
        <v>109</v>
      </c>
      <c r="D37" s="34">
        <v>1</v>
      </c>
      <c r="E37" s="35">
        <v>1</v>
      </c>
      <c r="F37" s="33">
        <v>1</v>
      </c>
      <c r="G37" s="54">
        <v>150</v>
      </c>
      <c r="H37" s="55">
        <f t="shared" si="1"/>
        <v>150</v>
      </c>
      <c r="I37" s="105" t="s">
        <v>146</v>
      </c>
    </row>
    <row r="38" ht="37" customHeight="1" outlineLevel="2" spans="1:9">
      <c r="A38" s="32" t="s">
        <v>147</v>
      </c>
      <c r="B38" s="32" t="s">
        <v>148</v>
      </c>
      <c r="C38" s="33" t="s">
        <v>134</v>
      </c>
      <c r="D38" s="34">
        <v>1</v>
      </c>
      <c r="E38" s="35">
        <v>60</v>
      </c>
      <c r="F38" s="33">
        <v>1</v>
      </c>
      <c r="G38" s="54">
        <v>100</v>
      </c>
      <c r="H38" s="55">
        <f t="shared" si="1"/>
        <v>6000</v>
      </c>
      <c r="I38" s="104" t="s">
        <v>149</v>
      </c>
    </row>
    <row r="39" ht="37" customHeight="1" outlineLevel="2" spans="1:9">
      <c r="A39" s="32" t="s">
        <v>150</v>
      </c>
      <c r="B39" s="32" t="s">
        <v>151</v>
      </c>
      <c r="C39" s="33" t="s">
        <v>109</v>
      </c>
      <c r="D39" s="34">
        <v>1</v>
      </c>
      <c r="E39" s="35">
        <v>30</v>
      </c>
      <c r="F39" s="33">
        <v>1</v>
      </c>
      <c r="G39" s="54">
        <v>250</v>
      </c>
      <c r="H39" s="55">
        <f t="shared" si="1"/>
        <v>7500</v>
      </c>
      <c r="I39" s="104" t="s">
        <v>152</v>
      </c>
    </row>
    <row r="40" ht="37" customHeight="1" outlineLevel="1" spans="1:9">
      <c r="A40" s="32" t="s">
        <v>153</v>
      </c>
      <c r="B40" s="32" t="s">
        <v>154</v>
      </c>
      <c r="C40" s="33" t="s">
        <v>134</v>
      </c>
      <c r="D40" s="34">
        <v>1</v>
      </c>
      <c r="E40" s="35">
        <v>1</v>
      </c>
      <c r="F40" s="33">
        <v>1</v>
      </c>
      <c r="G40" s="54">
        <v>5000</v>
      </c>
      <c r="H40" s="55">
        <f t="shared" si="1"/>
        <v>5000</v>
      </c>
      <c r="I40" s="104" t="s">
        <v>155</v>
      </c>
    </row>
    <row r="41" ht="37" customHeight="1" outlineLevel="1" spans="1:9">
      <c r="A41" s="38" t="s">
        <v>156</v>
      </c>
      <c r="B41" s="26" t="s">
        <v>157</v>
      </c>
      <c r="C41" s="27"/>
      <c r="D41" s="28"/>
      <c r="E41" s="29"/>
      <c r="F41" s="27"/>
      <c r="G41" s="46"/>
      <c r="H41" s="57">
        <f>SUM(H32:H40)</f>
        <v>22120</v>
      </c>
      <c r="I41" s="97"/>
    </row>
    <row r="42" ht="37" customHeight="1" outlineLevel="2" spans="1:9">
      <c r="A42" s="19" t="s">
        <v>158</v>
      </c>
      <c r="B42" s="49" t="s">
        <v>159</v>
      </c>
      <c r="C42" s="21"/>
      <c r="D42" s="22"/>
      <c r="E42" s="22"/>
      <c r="F42" s="21"/>
      <c r="G42" s="50"/>
      <c r="H42" s="51">
        <f>H41+H31</f>
        <v>34920</v>
      </c>
      <c r="I42" s="23"/>
    </row>
    <row r="43" ht="37" customHeight="1" outlineLevel="2" spans="7:7">
      <c r="G43" s="52"/>
    </row>
    <row r="44" ht="37" customHeight="1" outlineLevel="2" spans="1:9">
      <c r="A44" s="19"/>
      <c r="B44" s="20" t="s">
        <v>160</v>
      </c>
      <c r="C44" s="21"/>
      <c r="D44" s="22"/>
      <c r="E44" s="22"/>
      <c r="F44" s="21"/>
      <c r="G44" s="50"/>
      <c r="H44" s="24"/>
      <c r="I44" s="96"/>
    </row>
    <row r="45" ht="37" customHeight="1" outlineLevel="2" spans="1:9">
      <c r="A45" s="59"/>
      <c r="B45" s="59" t="s">
        <v>71</v>
      </c>
      <c r="C45" s="16" t="s">
        <v>72</v>
      </c>
      <c r="D45" s="60" t="s">
        <v>73</v>
      </c>
      <c r="E45" s="61" t="s">
        <v>74</v>
      </c>
      <c r="F45" s="17" t="s">
        <v>75</v>
      </c>
      <c r="G45" s="62" t="s">
        <v>76</v>
      </c>
      <c r="H45" s="63" t="s">
        <v>77</v>
      </c>
      <c r="I45" s="63" t="s">
        <v>104</v>
      </c>
    </row>
    <row r="46" ht="37" customHeight="1" outlineLevel="2" spans="1:9">
      <c r="A46" s="32" t="s">
        <v>161</v>
      </c>
      <c r="B46" s="32" t="s">
        <v>162</v>
      </c>
      <c r="C46" s="33" t="s">
        <v>163</v>
      </c>
      <c r="D46" s="34">
        <v>1</v>
      </c>
      <c r="E46" s="33">
        <v>60</v>
      </c>
      <c r="F46" s="33">
        <v>1</v>
      </c>
      <c r="G46" s="54">
        <v>450</v>
      </c>
      <c r="H46" s="55">
        <f>D46*E46*F46*G46</f>
        <v>27000</v>
      </c>
      <c r="I46" s="104" t="s">
        <v>164</v>
      </c>
    </row>
    <row r="47" ht="37" customHeight="1" outlineLevel="2" spans="1:9">
      <c r="A47" s="32" t="s">
        <v>165</v>
      </c>
      <c r="B47" s="32" t="s">
        <v>166</v>
      </c>
      <c r="C47" s="33" t="s">
        <v>163</v>
      </c>
      <c r="D47" s="34">
        <v>1</v>
      </c>
      <c r="E47" s="33">
        <v>60</v>
      </c>
      <c r="F47" s="33">
        <v>1</v>
      </c>
      <c r="G47" s="54">
        <v>250</v>
      </c>
      <c r="H47" s="55">
        <f t="shared" ref="H47:H48" si="2">D47*E47*F47*G47</f>
        <v>15000</v>
      </c>
      <c r="I47" s="104" t="s">
        <v>167</v>
      </c>
    </row>
    <row r="48" ht="37" customHeight="1" outlineLevel="2" spans="1:9">
      <c r="A48" s="32" t="s">
        <v>168</v>
      </c>
      <c r="B48" s="32" t="s">
        <v>169</v>
      </c>
      <c r="C48" s="33" t="s">
        <v>163</v>
      </c>
      <c r="D48" s="34">
        <v>1</v>
      </c>
      <c r="E48" s="33">
        <v>60</v>
      </c>
      <c r="F48" s="33">
        <v>1</v>
      </c>
      <c r="G48" s="54">
        <v>60</v>
      </c>
      <c r="H48" s="55">
        <f t="shared" si="2"/>
        <v>3600</v>
      </c>
      <c r="I48" s="104" t="s">
        <v>170</v>
      </c>
    </row>
    <row r="49" ht="37" customHeight="1" outlineLevel="2" spans="1:9">
      <c r="A49" s="38" t="s">
        <v>171</v>
      </c>
      <c r="B49" s="39" t="s">
        <v>172</v>
      </c>
      <c r="C49" s="40"/>
      <c r="D49" s="41"/>
      <c r="E49" s="42"/>
      <c r="F49" s="43"/>
      <c r="G49" s="44"/>
      <c r="H49" s="45">
        <f>SUM(H46:H48)</f>
        <v>45600</v>
      </c>
      <c r="I49" s="99"/>
    </row>
    <row r="50" ht="37" customHeight="1" outlineLevel="2" spans="1:9">
      <c r="A50" s="19" t="s">
        <v>173</v>
      </c>
      <c r="B50" s="49" t="s">
        <v>174</v>
      </c>
      <c r="C50" s="21"/>
      <c r="D50" s="22"/>
      <c r="E50" s="22"/>
      <c r="F50" s="21"/>
      <c r="G50" s="50"/>
      <c r="H50" s="51">
        <f>H49</f>
        <v>45600</v>
      </c>
      <c r="I50" s="96"/>
    </row>
    <row r="51" ht="37" customHeight="1" outlineLevel="2" spans="7:7">
      <c r="G51" s="52"/>
    </row>
    <row r="52" ht="37" customHeight="1" outlineLevel="2" spans="7:9">
      <c r="G52" s="52"/>
      <c r="I52" s="106"/>
    </row>
    <row r="53" s="1" customFormat="1" ht="37" customHeight="1" outlineLevel="2" spans="1:9">
      <c r="A53" s="75" t="s">
        <v>175</v>
      </c>
      <c r="B53" s="76" t="s">
        <v>176</v>
      </c>
      <c r="C53" s="77"/>
      <c r="D53" s="77"/>
      <c r="E53" s="77"/>
      <c r="F53" s="77"/>
      <c r="G53" s="78"/>
      <c r="H53" s="79"/>
      <c r="I53" s="79"/>
    </row>
    <row r="54" s="1" customFormat="1" ht="37" customHeight="1" outlineLevel="2" spans="1:9">
      <c r="A54" s="80"/>
      <c r="B54" s="80" t="s">
        <v>71</v>
      </c>
      <c r="C54" s="81" t="s">
        <v>72</v>
      </c>
      <c r="D54" s="81" t="s">
        <v>73</v>
      </c>
      <c r="E54" s="82" t="s">
        <v>74</v>
      </c>
      <c r="F54" s="82" t="s">
        <v>75</v>
      </c>
      <c r="G54" s="83" t="s">
        <v>76</v>
      </c>
      <c r="H54" s="83" t="s">
        <v>77</v>
      </c>
      <c r="I54" s="83" t="s">
        <v>104</v>
      </c>
    </row>
    <row r="55" s="1" customFormat="1" ht="44.25" customHeight="1" outlineLevel="2" spans="1:9">
      <c r="A55" s="84"/>
      <c r="B55" s="85" t="s">
        <v>177</v>
      </c>
      <c r="C55" s="86"/>
      <c r="D55" s="86"/>
      <c r="E55" s="87"/>
      <c r="F55" s="87"/>
      <c r="G55" s="88"/>
      <c r="H55" s="88"/>
      <c r="I55" s="107"/>
    </row>
    <row r="56" s="1" customFormat="1" ht="37" customHeight="1" outlineLevel="2" spans="1:9">
      <c r="A56" s="89"/>
      <c r="B56" s="90" t="s">
        <v>178</v>
      </c>
      <c r="C56" s="91" t="s">
        <v>109</v>
      </c>
      <c r="D56" s="91">
        <v>1</v>
      </c>
      <c r="E56" s="91">
        <v>1</v>
      </c>
      <c r="F56" s="91">
        <v>1</v>
      </c>
      <c r="G56" s="54">
        <v>5500</v>
      </c>
      <c r="H56" s="92">
        <f>D56*E56*F56*G56</f>
        <v>5500</v>
      </c>
      <c r="I56" s="108" t="s">
        <v>179</v>
      </c>
    </row>
    <row r="57" s="1" customFormat="1" ht="63" customHeight="1" outlineLevel="2" spans="1:9">
      <c r="A57" s="84"/>
      <c r="B57" s="85" t="s">
        <v>180</v>
      </c>
      <c r="C57" s="86"/>
      <c r="D57" s="86"/>
      <c r="E57" s="87"/>
      <c r="F57" s="87"/>
      <c r="G57" s="88"/>
      <c r="H57" s="88"/>
      <c r="I57" s="107"/>
    </row>
    <row r="58" s="1" customFormat="1" ht="37" customHeight="1" outlineLevel="2" spans="1:9">
      <c r="A58" s="89"/>
      <c r="B58" s="93" t="s">
        <v>181</v>
      </c>
      <c r="C58" s="91" t="s">
        <v>109</v>
      </c>
      <c r="D58" s="91">
        <v>1</v>
      </c>
      <c r="E58" s="91">
        <v>4</v>
      </c>
      <c r="F58" s="91">
        <v>1</v>
      </c>
      <c r="G58" s="54">
        <v>100</v>
      </c>
      <c r="H58" s="94">
        <f t="shared" ref="H58:H63" si="3">D58*E58*F58*G58</f>
        <v>400</v>
      </c>
      <c r="I58" s="108"/>
    </row>
    <row r="59" s="1" customFormat="1" ht="37" customHeight="1" outlineLevel="2" spans="1:9">
      <c r="A59" s="89"/>
      <c r="B59" s="93" t="s">
        <v>182</v>
      </c>
      <c r="C59" s="91" t="s">
        <v>109</v>
      </c>
      <c r="D59" s="91">
        <v>1</v>
      </c>
      <c r="E59" s="91">
        <v>1</v>
      </c>
      <c r="F59" s="91">
        <v>1</v>
      </c>
      <c r="G59" s="54">
        <v>8000</v>
      </c>
      <c r="H59" s="94">
        <f t="shared" si="3"/>
        <v>8000</v>
      </c>
      <c r="I59" s="108" t="s">
        <v>183</v>
      </c>
    </row>
    <row r="60" s="1" customFormat="1" ht="37" customHeight="1" outlineLevel="2" spans="1:9">
      <c r="A60" s="89"/>
      <c r="B60" s="93" t="s">
        <v>184</v>
      </c>
      <c r="C60" s="91" t="s">
        <v>109</v>
      </c>
      <c r="D60" s="91">
        <v>1</v>
      </c>
      <c r="E60" s="91">
        <v>1</v>
      </c>
      <c r="F60" s="91">
        <v>1</v>
      </c>
      <c r="G60" s="54">
        <v>500</v>
      </c>
      <c r="H60" s="94">
        <f t="shared" si="3"/>
        <v>500</v>
      </c>
      <c r="I60" s="108"/>
    </row>
    <row r="61" s="1" customFormat="1" ht="37" customHeight="1" outlineLevel="2" spans="1:9">
      <c r="A61" s="89"/>
      <c r="B61" s="93" t="s">
        <v>185</v>
      </c>
      <c r="C61" s="91" t="s">
        <v>109</v>
      </c>
      <c r="D61" s="91">
        <v>1</v>
      </c>
      <c r="E61" s="91">
        <v>1</v>
      </c>
      <c r="F61" s="91">
        <v>1</v>
      </c>
      <c r="G61" s="54">
        <v>1500</v>
      </c>
      <c r="H61" s="94">
        <f t="shared" si="3"/>
        <v>1500</v>
      </c>
      <c r="I61" s="108"/>
    </row>
    <row r="62" s="1" customFormat="1" ht="37" customHeight="1" outlineLevel="2" spans="1:9">
      <c r="A62" s="89"/>
      <c r="B62" s="90" t="s">
        <v>186</v>
      </c>
      <c r="C62" s="91" t="s">
        <v>109</v>
      </c>
      <c r="D62" s="91">
        <v>1</v>
      </c>
      <c r="E62" s="91">
        <v>1</v>
      </c>
      <c r="F62" s="91">
        <v>1</v>
      </c>
      <c r="G62" s="54">
        <v>2500</v>
      </c>
      <c r="H62" s="94">
        <f t="shared" si="3"/>
        <v>2500</v>
      </c>
      <c r="I62" s="108" t="s">
        <v>187</v>
      </c>
    </row>
    <row r="63" s="1" customFormat="1" ht="37" customHeight="1" outlineLevel="2" spans="1:9">
      <c r="A63" s="89"/>
      <c r="B63" s="93" t="s">
        <v>188</v>
      </c>
      <c r="C63" s="91" t="s">
        <v>109</v>
      </c>
      <c r="D63" s="91">
        <v>1</v>
      </c>
      <c r="E63" s="91">
        <v>9</v>
      </c>
      <c r="F63" s="91">
        <v>1</v>
      </c>
      <c r="G63" s="54">
        <v>100</v>
      </c>
      <c r="H63" s="94">
        <f t="shared" si="3"/>
        <v>900</v>
      </c>
      <c r="I63" s="108"/>
    </row>
    <row r="64" s="1" customFormat="1" ht="37" customHeight="1" outlineLevel="2" spans="1:9">
      <c r="A64" s="84"/>
      <c r="B64" s="85" t="s">
        <v>189</v>
      </c>
      <c r="C64" s="86"/>
      <c r="D64" s="86"/>
      <c r="E64" s="87"/>
      <c r="F64" s="87"/>
      <c r="G64" s="88"/>
      <c r="H64" s="88"/>
      <c r="I64" s="107"/>
    </row>
    <row r="65" s="1" customFormat="1" ht="37" customHeight="1" outlineLevel="2" spans="1:9">
      <c r="A65" s="89"/>
      <c r="B65" s="93" t="s">
        <v>190</v>
      </c>
      <c r="C65" s="91" t="s">
        <v>109</v>
      </c>
      <c r="D65" s="91">
        <v>1</v>
      </c>
      <c r="E65" s="91">
        <v>3</v>
      </c>
      <c r="F65" s="91">
        <v>1</v>
      </c>
      <c r="G65" s="54">
        <v>600</v>
      </c>
      <c r="H65" s="94">
        <f>D65*E65*F65*G65</f>
        <v>1800</v>
      </c>
      <c r="I65" s="125"/>
    </row>
    <row r="66" s="1" customFormat="1" ht="37" customHeight="1" outlineLevel="2" spans="1:9">
      <c r="A66" s="89"/>
      <c r="B66" s="93" t="s">
        <v>191</v>
      </c>
      <c r="C66" s="91" t="s">
        <v>109</v>
      </c>
      <c r="D66" s="91">
        <v>2</v>
      </c>
      <c r="E66" s="91">
        <v>1</v>
      </c>
      <c r="F66" s="91">
        <v>1</v>
      </c>
      <c r="G66" s="54">
        <v>1000</v>
      </c>
      <c r="H66" s="94">
        <f>D66*E66*F66*G66</f>
        <v>2000</v>
      </c>
      <c r="I66" s="125"/>
    </row>
    <row r="67" s="1" customFormat="1" ht="37" customHeight="1" outlineLevel="2" spans="1:9">
      <c r="A67" s="109" t="s">
        <v>175</v>
      </c>
      <c r="B67" s="110" t="s">
        <v>192</v>
      </c>
      <c r="C67" s="111"/>
      <c r="D67" s="111"/>
      <c r="E67" s="111"/>
      <c r="F67" s="111"/>
      <c r="G67" s="112"/>
      <c r="H67" s="112">
        <f>SUM(H56:H66)</f>
        <v>23100</v>
      </c>
      <c r="I67" s="126"/>
    </row>
    <row r="68" s="2" customFormat="1" ht="37" customHeight="1" outlineLevel="2" spans="1:9">
      <c r="A68" s="3"/>
      <c r="B68" s="4"/>
      <c r="C68" s="3"/>
      <c r="D68" s="4"/>
      <c r="E68" s="5"/>
      <c r="F68" s="6"/>
      <c r="G68" s="6"/>
      <c r="H68" s="5"/>
      <c r="I68" s="52"/>
    </row>
    <row r="69" s="2" customFormat="1" ht="37" customHeight="1" outlineLevel="2" spans="1:9">
      <c r="A69" s="113"/>
      <c r="B69" s="114" t="s">
        <v>193</v>
      </c>
      <c r="C69" s="115"/>
      <c r="D69" s="115"/>
      <c r="E69" s="116"/>
      <c r="F69" s="115"/>
      <c r="G69" s="117"/>
      <c r="H69" s="118"/>
      <c r="I69" s="79"/>
    </row>
    <row r="70" s="2" customFormat="1" ht="37" customHeight="1" outlineLevel="2" spans="1:9">
      <c r="A70" s="80"/>
      <c r="B70" s="80" t="s">
        <v>71</v>
      </c>
      <c r="C70" s="81" t="s">
        <v>72</v>
      </c>
      <c r="D70" s="81" t="s">
        <v>73</v>
      </c>
      <c r="E70" s="81" t="s">
        <v>74</v>
      </c>
      <c r="F70" s="81" t="s">
        <v>75</v>
      </c>
      <c r="G70" s="83" t="s">
        <v>76</v>
      </c>
      <c r="H70" s="81" t="s">
        <v>77</v>
      </c>
      <c r="I70" s="83"/>
    </row>
    <row r="71" s="2" customFormat="1" ht="37" customHeight="1" spans="1:9">
      <c r="A71" s="84"/>
      <c r="B71" s="85" t="s">
        <v>194</v>
      </c>
      <c r="C71" s="86"/>
      <c r="D71" s="86"/>
      <c r="E71" s="87"/>
      <c r="F71" s="87"/>
      <c r="G71" s="88"/>
      <c r="H71" s="88"/>
      <c r="I71" s="107"/>
    </row>
    <row r="72" s="2" customFormat="1" ht="37" customHeight="1" outlineLevel="2" spans="1:9">
      <c r="A72" s="119" t="s">
        <v>195</v>
      </c>
      <c r="B72" s="89" t="s">
        <v>196</v>
      </c>
      <c r="C72" s="89" t="s">
        <v>197</v>
      </c>
      <c r="D72" s="34">
        <v>1</v>
      </c>
      <c r="E72" s="35">
        <v>1</v>
      </c>
      <c r="F72" s="33">
        <v>2</v>
      </c>
      <c r="G72" s="54">
        <v>3000</v>
      </c>
      <c r="H72" s="120">
        <f>D72*E72*F72*G72</f>
        <v>6000</v>
      </c>
      <c r="I72" s="127" t="s">
        <v>198</v>
      </c>
    </row>
    <row r="73" s="2" customFormat="1" ht="37" customHeight="1" spans="1:9">
      <c r="A73" s="121" t="s">
        <v>199</v>
      </c>
      <c r="B73" s="85" t="str">
        <f>CONCATENATE("Subtotal ",B71)</f>
        <v>Subtotal Photo &amp;Video crew</v>
      </c>
      <c r="C73" s="86"/>
      <c r="D73" s="86"/>
      <c r="E73" s="87"/>
      <c r="F73" s="87"/>
      <c r="G73" s="88"/>
      <c r="H73" s="88">
        <f>SUM(H72:H72)</f>
        <v>6000</v>
      </c>
      <c r="I73" s="107"/>
    </row>
    <row r="74" s="2" customFormat="1" ht="37" customHeight="1" outlineLevel="1" spans="1:9">
      <c r="A74" s="122" t="s">
        <v>200</v>
      </c>
      <c r="B74" s="123" t="s">
        <v>201</v>
      </c>
      <c r="C74" s="77"/>
      <c r="D74" s="77"/>
      <c r="E74" s="124"/>
      <c r="F74" s="77"/>
      <c r="G74" s="78"/>
      <c r="H74" s="79">
        <f>H73</f>
        <v>6000</v>
      </c>
      <c r="I74" s="126"/>
    </row>
    <row r="75" ht="37" customHeight="1" outlineLevel="2"/>
    <row r="76" ht="37" customHeight="1" outlineLevel="2"/>
    <row r="77" ht="37" customHeight="1" outlineLevel="2"/>
    <row r="78" ht="37" customHeight="1" outlineLevel="1"/>
    <row r="79" ht="37" customHeight="1" outlineLevel="2"/>
    <row r="80" ht="37" customHeight="1" outlineLevel="2"/>
    <row r="81" ht="37" customHeight="1" outlineLevel="2"/>
    <row r="82" outlineLevel="2"/>
    <row r="83" outlineLevel="2"/>
    <row r="84" outlineLevel="2"/>
    <row r="85" outlineLevel="2"/>
    <row r="86" outlineLevel="2"/>
    <row r="87" outlineLevel="2"/>
    <row r="88" outlineLevel="2"/>
    <row r="89" outlineLevel="2"/>
    <row r="90" outlineLevel="1"/>
    <row r="91" outlineLevel="2"/>
    <row r="92" outlineLevel="2"/>
    <row r="93" outlineLevel="2"/>
    <row r="94" outlineLevel="2"/>
    <row r="95" outlineLevel="2"/>
    <row r="96" outlineLevel="2"/>
    <row r="97" outlineLevel="2"/>
    <row r="98" outlineLevel="2"/>
    <row r="99" outlineLevel="2"/>
    <row r="100" outlineLevel="2"/>
    <row r="101" outlineLevel="2"/>
    <row r="102" outlineLevel="1"/>
    <row r="103" outlineLevel="2"/>
    <row r="104" outlineLevel="2"/>
    <row r="105" outlineLevel="2"/>
    <row r="106" outlineLevel="2"/>
    <row r="107" outlineLevel="2"/>
    <row r="108" outlineLevel="2"/>
    <row r="109" outlineLevel="2"/>
    <row r="110" outlineLevel="2"/>
    <row r="111" outlineLevel="2"/>
    <row r="112" outlineLevel="2"/>
    <row r="113" outlineLevel="2"/>
    <row r="114" outlineLevel="1"/>
  </sheetData>
  <pageMargins left="0.196527777777778" right="0" top="0.161111111111111" bottom="0.161111111111111" header="0.298611111111111" footer="0.298611111111111"/>
  <pageSetup paperSize="9" scale="29" orientation="portrait"/>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Company>BMW Group</Company>
  <Application>Microsoft Macintosh Excel</Application>
  <HeadingPairs>
    <vt:vector size="2" baseType="variant">
      <vt:variant>
        <vt:lpstr>工作表</vt:lpstr>
      </vt:variant>
      <vt:variant>
        <vt:i4>2</vt:i4>
      </vt:variant>
    </vt:vector>
  </HeadingPairs>
  <TitlesOfParts>
    <vt:vector size="2" baseType="lpstr">
      <vt:lpstr>Summary</vt:lpstr>
      <vt:lpstr>Standard Conference Small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2023-04-12T04:14:52Z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B6D33B5569B64F17B08C64CF02A96386_13</vt:lpwstr>
  </property>
  <property fmtid="{D5CDD505-2E9C-101B-9397-08002B2CF9AE}" pid="3" name="KSOProductBuildVer">
    <vt:lpwstr>2052-11.1.0.14036</vt:lpwstr>
  </property>
</Properties>
</file>