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西昌" sheetId="1" r:id="rId1"/>
  </sheets>
  <calcPr calcId="144525"/>
</workbook>
</file>

<file path=xl/sharedStrings.xml><?xml version="1.0" encoding="utf-8"?>
<sst xmlns="http://schemas.openxmlformats.org/spreadsheetml/2006/main" count="57">
  <si>
    <t>2018年雪佛兰六区研讨会议</t>
  </si>
  <si>
    <t>时间:</t>
  </si>
  <si>
    <t>地点：</t>
  </si>
  <si>
    <t>西昌</t>
  </si>
  <si>
    <t>酒店：</t>
  </si>
  <si>
    <t>西昌柏樾酒店</t>
  </si>
  <si>
    <t>人数:</t>
  </si>
  <si>
    <t>SGM+经销商 60人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</si>
  <si>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</si>
  <si>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</si>
  <si>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</si>
  <si>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</si>
  <si>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</si>
  <si>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</si>
  <si>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</si>
  <si>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</si>
  <si>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</si>
  <si>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房间</t>
  </si>
  <si>
    <t>豪华圆景房</t>
  </si>
  <si>
    <t>间</t>
  </si>
  <si>
    <t>晚</t>
  </si>
  <si>
    <t>含双早</t>
  </si>
  <si>
    <t>豪华海景房</t>
  </si>
  <si>
    <t>房间合计费用</t>
  </si>
  <si>
    <t>用餐</t>
  </si>
  <si>
    <t>自助午餐</t>
  </si>
  <si>
    <t>人</t>
  </si>
  <si>
    <t>次</t>
  </si>
  <si>
    <t>10月17日 午餐</t>
  </si>
  <si>
    <t>晚宴</t>
  </si>
  <si>
    <t>桌</t>
  </si>
  <si>
    <t>10月17日 晚餐</t>
  </si>
  <si>
    <t>酒水</t>
  </si>
  <si>
    <t xml:space="preserve"> 预估，酒水含运费，具体已实际为准</t>
  </si>
  <si>
    <t>软饮</t>
  </si>
  <si>
    <t>瓶</t>
  </si>
  <si>
    <t>用餐费用合计</t>
  </si>
  <si>
    <t>会议室</t>
  </si>
  <si>
    <t>大会议室Meeting Room（会议 室1厅）</t>
  </si>
  <si>
    <t>天</t>
  </si>
  <si>
    <t>场</t>
  </si>
  <si>
    <t>会议费用合计</t>
  </si>
  <si>
    <t>物料</t>
  </si>
  <si>
    <t>易拉宝</t>
  </si>
  <si>
    <t>个</t>
  </si>
  <si>
    <t>物料费用合计</t>
  </si>
  <si>
    <t>执行人员费用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</si>
  <si>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</si>
  <si>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</si>
  <si>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</si>
  <si>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执行人员费用action agent expense</t>
  </si>
  <si>
    <t>执行人员费用合计</t>
  </si>
  <si>
    <t>净价合计</t>
  </si>
  <si>
    <t>服务费10%</t>
  </si>
  <si>
    <t>含服务费合计</t>
  </si>
  <si>
    <t>税费6%</t>
  </si>
  <si>
    <t>含税总价</t>
  </si>
</sst>
</file>

<file path=xl/styles.xml><?xml version="1.0" encoding="utf-8"?>
<styleSheet xmlns="http://schemas.openxmlformats.org/spreadsheetml/2006/main">
  <numFmts count="7">
    <numFmt numFmtId="176" formatCode="\¥#,##0.00;\¥\-#,##0.00"/>
    <numFmt numFmtId="177" formatCode="\¥#,##0.00_);[Red]\(\¥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\¥#,##0.00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24" applyNumberFormat="0" applyFont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1" fillId="21" borderId="25" applyNumberFormat="0" applyAlignment="0" applyProtection="0">
      <alignment vertical="center"/>
    </xf>
    <xf numFmtId="0" fontId="19" fillId="21" borderId="23" applyNumberFormat="0" applyAlignment="0" applyProtection="0">
      <alignment vertical="center"/>
    </xf>
    <xf numFmtId="0" fontId="25" fillId="37" borderId="2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57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7" fontId="3" fillId="2" borderId="8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5" fillId="3" borderId="8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7" fontId="5" fillId="3" borderId="8" xfId="8" applyNumberFormat="1" applyFont="1" applyFill="1" applyBorder="1" applyAlignment="1">
      <alignment horizontal="center" vertical="center"/>
    </xf>
    <xf numFmtId="176" fontId="5" fillId="3" borderId="8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77" fontId="4" fillId="2" borderId="5" xfId="8" applyNumberFormat="1" applyFont="1" applyFill="1" applyBorder="1" applyAlignment="1">
      <alignment horizontal="left" vertical="center"/>
    </xf>
    <xf numFmtId="177" fontId="4" fillId="2" borderId="8" xfId="8" applyNumberFormat="1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177" fontId="4" fillId="0" borderId="5" xfId="8" applyNumberFormat="1" applyFont="1" applyFill="1" applyBorder="1" applyAlignment="1">
      <alignment horizontal="center" vertical="center"/>
    </xf>
    <xf numFmtId="178" fontId="5" fillId="3" borderId="8" xfId="0" applyNumberFormat="1" applyFont="1" applyFill="1" applyBorder="1" applyAlignment="1">
      <alignment horizontal="center" vertical="center"/>
    </xf>
    <xf numFmtId="177" fontId="5" fillId="0" borderId="8" xfId="8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3" fillId="2" borderId="5" xfId="8" applyNumberFormat="1" applyFont="1" applyFill="1" applyBorder="1" applyAlignment="1">
      <alignment horizontal="left" vertical="center"/>
    </xf>
    <xf numFmtId="177" fontId="3" fillId="2" borderId="8" xfId="8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177" fontId="5" fillId="4" borderId="8" xfId="8" applyNumberFormat="1" applyFont="1" applyFill="1" applyBorder="1" applyAlignment="1">
      <alignment horizontal="center" vertical="center"/>
    </xf>
    <xf numFmtId="177" fontId="6" fillId="2" borderId="8" xfId="8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center" vertical="center"/>
    </xf>
    <xf numFmtId="177" fontId="3" fillId="6" borderId="5" xfId="8" applyNumberFormat="1" applyFont="1" applyFill="1" applyBorder="1" applyAlignment="1">
      <alignment horizontal="left" vertical="center"/>
    </xf>
    <xf numFmtId="177" fontId="3" fillId="6" borderId="8" xfId="8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left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177" fontId="5" fillId="3" borderId="18" xfId="0" applyNumberFormat="1" applyFont="1" applyFill="1" applyBorder="1" applyAlignment="1">
      <alignment horizontal="center" vertical="center"/>
    </xf>
    <xf numFmtId="177" fontId="5" fillId="3" borderId="17" xfId="0" applyNumberFormat="1" applyFont="1" applyFill="1" applyBorder="1" applyAlignment="1">
      <alignment horizontal="center" vertical="center"/>
    </xf>
    <xf numFmtId="177" fontId="4" fillId="2" borderId="17" xfId="0" applyNumberFormat="1" applyFont="1" applyFill="1" applyBorder="1" applyAlignment="1">
      <alignment horizontal="center" vertical="center"/>
    </xf>
    <xf numFmtId="177" fontId="5" fillId="4" borderId="8" xfId="0" applyNumberFormat="1" applyFont="1" applyFill="1" applyBorder="1" applyAlignment="1">
      <alignment horizontal="center" vertical="center"/>
    </xf>
    <xf numFmtId="177" fontId="5" fillId="4" borderId="17" xfId="0" applyNumberFormat="1" applyFont="1" applyFill="1" applyBorder="1" applyAlignment="1">
      <alignment horizontal="left" vertical="center"/>
    </xf>
    <xf numFmtId="177" fontId="5" fillId="0" borderId="17" xfId="0" applyNumberFormat="1" applyFont="1" applyFill="1" applyBorder="1" applyAlignment="1">
      <alignment horizontal="center" vertical="center" wrapText="1"/>
    </xf>
    <xf numFmtId="177" fontId="3" fillId="2" borderId="17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177" fontId="3" fillId="5" borderId="8" xfId="0" applyNumberFormat="1" applyFont="1" applyFill="1" applyBorder="1" applyAlignment="1">
      <alignment horizontal="center" vertical="center"/>
    </xf>
    <xf numFmtId="177" fontId="3" fillId="5" borderId="17" xfId="0" applyNumberFormat="1" applyFont="1" applyFill="1" applyBorder="1" applyAlignment="1">
      <alignment horizontal="center" vertical="center"/>
    </xf>
    <xf numFmtId="177" fontId="3" fillId="6" borderId="8" xfId="0" applyNumberFormat="1" applyFont="1" applyFill="1" applyBorder="1" applyAlignment="1">
      <alignment horizontal="center" vertical="center"/>
    </xf>
    <xf numFmtId="177" fontId="3" fillId="6" borderId="17" xfId="0" applyNumberFormat="1" applyFont="1" applyFill="1" applyBorder="1" applyAlignment="1">
      <alignment horizontal="center" vertical="center"/>
    </xf>
    <xf numFmtId="177" fontId="3" fillId="7" borderId="15" xfId="0" applyNumberFormat="1" applyFont="1" applyFill="1" applyBorder="1" applyAlignment="1">
      <alignment horizontal="center" vertical="center"/>
    </xf>
    <xf numFmtId="177" fontId="3" fillId="7" borderId="19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I19" sqref="I19"/>
    </sheetView>
  </sheetViews>
  <sheetFormatPr defaultColWidth="9" defaultRowHeight="16.5"/>
  <cols>
    <col min="1" max="1" width="17.625" style="1" customWidth="1"/>
    <col min="2" max="2" width="12.5" style="1" customWidth="1"/>
    <col min="3" max="3" width="30.875" style="1" customWidth="1"/>
    <col min="4" max="7" width="8.125" style="1" customWidth="1"/>
    <col min="8" max="8" width="10.375" style="2" customWidth="1"/>
    <col min="9" max="9" width="13.75" style="2" customWidth="1"/>
    <col min="10" max="10" width="41" style="2" customWidth="1"/>
    <col min="11" max="16384" width="9" style="1"/>
  </cols>
  <sheetData>
    <row r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1" t="s">
        <v>1</v>
      </c>
      <c r="B2" s="4">
        <v>43374</v>
      </c>
      <c r="C2" s="4"/>
      <c r="H2" s="1"/>
      <c r="I2" s="1"/>
      <c r="J2" s="1"/>
    </row>
    <row r="3" spans="1:10">
      <c r="A3" s="1" t="s">
        <v>2</v>
      </c>
      <c r="B3" s="5" t="s">
        <v>3</v>
      </c>
      <c r="C3" s="5"/>
      <c r="H3" s="1"/>
      <c r="I3" s="1"/>
      <c r="J3" s="1"/>
    </row>
    <row r="4" spans="1:10">
      <c r="A4" s="1" t="s">
        <v>4</v>
      </c>
      <c r="B4" s="5" t="s">
        <v>5</v>
      </c>
      <c r="C4" s="5"/>
      <c r="H4" s="1"/>
      <c r="I4" s="1"/>
      <c r="J4" s="1"/>
    </row>
    <row r="5" ht="17.25" spans="1:10">
      <c r="A5" s="1" t="s">
        <v>6</v>
      </c>
      <c r="B5" s="5" t="s">
        <v>7</v>
      </c>
      <c r="C5" s="5"/>
      <c r="H5" s="1"/>
      <c r="I5" s="1"/>
      <c r="J5" s="1"/>
    </row>
    <row r="6" spans="1:10">
      <c r="A6" s="6" t="s">
        <v>8</v>
      </c>
      <c r="B6" s="7"/>
      <c r="C6" s="8"/>
      <c r="D6" s="7" t="s">
        <v>9</v>
      </c>
      <c r="E6" s="9"/>
      <c r="F6" s="9"/>
      <c r="G6" s="9"/>
      <c r="H6" s="9"/>
      <c r="I6" s="8"/>
      <c r="J6" s="57" t="s">
        <v>10</v>
      </c>
    </row>
    <row r="7" spans="1:10">
      <c r="A7" s="10"/>
      <c r="B7" s="11"/>
      <c r="C7" s="12"/>
      <c r="D7" s="13" t="s">
        <v>11</v>
      </c>
      <c r="E7" s="13"/>
      <c r="F7" s="13"/>
      <c r="G7" s="13"/>
      <c r="H7" s="14" t="s">
        <v>12</v>
      </c>
      <c r="I7" s="14"/>
      <c r="J7" s="58"/>
    </row>
    <row r="8" spans="1:10">
      <c r="A8" s="10"/>
      <c r="B8" s="11"/>
      <c r="C8" s="12"/>
      <c r="D8" s="13" t="s">
        <v>13</v>
      </c>
      <c r="E8" s="13" t="s">
        <v>14</v>
      </c>
      <c r="F8" s="13" t="s">
        <v>13</v>
      </c>
      <c r="G8" s="13" t="s">
        <v>14</v>
      </c>
      <c r="H8" s="14" t="s">
        <v>15</v>
      </c>
      <c r="I8" s="14" t="s">
        <v>16</v>
      </c>
      <c r="J8" s="58"/>
    </row>
    <row r="9" spans="1:10">
      <c r="A9" s="15" t="s">
        <v>17</v>
      </c>
      <c r="B9" s="16" t="s">
        <v>18</v>
      </c>
      <c r="C9" s="17"/>
      <c r="D9" s="18">
        <v>1</v>
      </c>
      <c r="E9" s="18" t="s">
        <v>19</v>
      </c>
      <c r="F9" s="18">
        <v>1</v>
      </c>
      <c r="G9" s="18" t="s">
        <v>20</v>
      </c>
      <c r="H9" s="19">
        <v>620</v>
      </c>
      <c r="I9" s="19">
        <v>0</v>
      </c>
      <c r="J9" s="59" t="s">
        <v>21</v>
      </c>
    </row>
    <row r="10" ht="21" customHeight="1" spans="1:10">
      <c r="A10" s="20"/>
      <c r="B10" s="16" t="s">
        <v>22</v>
      </c>
      <c r="C10" s="17"/>
      <c r="D10" s="18">
        <v>1</v>
      </c>
      <c r="E10" s="18" t="s">
        <v>19</v>
      </c>
      <c r="F10" s="18">
        <v>1</v>
      </c>
      <c r="G10" s="18" t="s">
        <v>20</v>
      </c>
      <c r="H10" s="19">
        <v>740</v>
      </c>
      <c r="I10" s="19">
        <v>0</v>
      </c>
      <c r="J10" s="59" t="s">
        <v>21</v>
      </c>
    </row>
    <row r="11" spans="1:10">
      <c r="A11" s="21" t="s">
        <v>23</v>
      </c>
      <c r="B11" s="22"/>
      <c r="C11" s="23"/>
      <c r="D11" s="24"/>
      <c r="E11" s="24"/>
      <c r="F11" s="24"/>
      <c r="G11" s="24"/>
      <c r="H11" s="25"/>
      <c r="I11" s="25">
        <f>I9+I10</f>
        <v>0</v>
      </c>
      <c r="J11" s="58"/>
    </row>
    <row r="12" spans="1:10">
      <c r="A12" s="26" t="s">
        <v>24</v>
      </c>
      <c r="B12" s="27" t="s">
        <v>25</v>
      </c>
      <c r="C12" s="27"/>
      <c r="D12" s="18">
        <v>60</v>
      </c>
      <c r="E12" s="18" t="s">
        <v>26</v>
      </c>
      <c r="F12" s="18">
        <v>1</v>
      </c>
      <c r="G12" s="18" t="s">
        <v>27</v>
      </c>
      <c r="H12" s="28">
        <v>128</v>
      </c>
      <c r="I12" s="19">
        <f>H12*F12*D12</f>
        <v>7680</v>
      </c>
      <c r="J12" s="60" t="s">
        <v>28</v>
      </c>
    </row>
    <row r="13" spans="1:10">
      <c r="A13" s="29"/>
      <c r="B13" s="27" t="s">
        <v>29</v>
      </c>
      <c r="C13" s="27"/>
      <c r="D13" s="18">
        <v>6</v>
      </c>
      <c r="E13" s="18" t="s">
        <v>30</v>
      </c>
      <c r="F13" s="18">
        <v>1</v>
      </c>
      <c r="G13" s="18" t="s">
        <v>27</v>
      </c>
      <c r="H13" s="28">
        <v>1688</v>
      </c>
      <c r="I13" s="19">
        <f>H13*F13*D13</f>
        <v>10128</v>
      </c>
      <c r="J13" s="60" t="s">
        <v>31</v>
      </c>
    </row>
    <row r="14" spans="1:10">
      <c r="A14" s="29"/>
      <c r="B14" s="27" t="s">
        <v>32</v>
      </c>
      <c r="C14" s="27"/>
      <c r="D14" s="18">
        <v>1</v>
      </c>
      <c r="E14" s="18" t="s">
        <v>27</v>
      </c>
      <c r="F14" s="18">
        <v>1</v>
      </c>
      <c r="G14" s="18" t="s">
        <v>27</v>
      </c>
      <c r="H14" s="28">
        <v>4000</v>
      </c>
      <c r="I14" s="19">
        <f>H14*F14*D14</f>
        <v>4000</v>
      </c>
      <c r="J14" s="61" t="s">
        <v>33</v>
      </c>
    </row>
    <row r="15" spans="1:10">
      <c r="A15" s="30"/>
      <c r="B15" s="27" t="s">
        <v>34</v>
      </c>
      <c r="C15" s="27"/>
      <c r="D15" s="18">
        <v>12</v>
      </c>
      <c r="E15" s="18" t="s">
        <v>35</v>
      </c>
      <c r="F15" s="18">
        <v>1</v>
      </c>
      <c r="G15" s="18" t="s">
        <v>27</v>
      </c>
      <c r="H15" s="28">
        <v>10</v>
      </c>
      <c r="I15" s="19">
        <f>D15*F15*H15</f>
        <v>120</v>
      </c>
      <c r="J15" s="61"/>
    </row>
    <row r="16" spans="1:10">
      <c r="A16" s="31" t="s">
        <v>36</v>
      </c>
      <c r="B16" s="32"/>
      <c r="C16" s="32"/>
      <c r="D16" s="33"/>
      <c r="E16" s="33"/>
      <c r="F16" s="33"/>
      <c r="G16" s="33"/>
      <c r="H16" s="33"/>
      <c r="I16" s="25">
        <f>SUM(I12:I15)</f>
        <v>21928</v>
      </c>
      <c r="J16" s="62"/>
    </row>
    <row r="17" spans="1:10">
      <c r="A17" s="34" t="s">
        <v>37</v>
      </c>
      <c r="B17" s="27" t="s">
        <v>38</v>
      </c>
      <c r="C17" s="27"/>
      <c r="D17" s="18">
        <v>1</v>
      </c>
      <c r="E17" s="18" t="s">
        <v>39</v>
      </c>
      <c r="F17" s="18">
        <v>1</v>
      </c>
      <c r="G17" s="18" t="s">
        <v>40</v>
      </c>
      <c r="H17" s="35">
        <v>8000</v>
      </c>
      <c r="I17" s="63">
        <f>H17*F17*D17</f>
        <v>8000</v>
      </c>
      <c r="J17" s="64"/>
    </row>
    <row r="18" spans="1:10">
      <c r="A18" s="31" t="s">
        <v>41</v>
      </c>
      <c r="B18" s="32"/>
      <c r="C18" s="32"/>
      <c r="D18" s="33"/>
      <c r="E18" s="33"/>
      <c r="F18" s="33"/>
      <c r="G18" s="33"/>
      <c r="H18" s="33"/>
      <c r="I18" s="25">
        <f>I17</f>
        <v>8000</v>
      </c>
      <c r="J18" s="62"/>
    </row>
    <row r="19" spans="1:10">
      <c r="A19" s="34" t="s">
        <v>42</v>
      </c>
      <c r="B19" s="36" t="s">
        <v>43</v>
      </c>
      <c r="C19" s="36"/>
      <c r="D19" s="37">
        <v>1</v>
      </c>
      <c r="E19" s="37" t="s">
        <v>44</v>
      </c>
      <c r="F19" s="37">
        <v>1</v>
      </c>
      <c r="G19" s="37" t="s">
        <v>27</v>
      </c>
      <c r="H19" s="36">
        <v>240</v>
      </c>
      <c r="I19" s="63">
        <f>D19*F19*H19</f>
        <v>240</v>
      </c>
      <c r="J19" s="65"/>
    </row>
    <row r="20" spans="1:10">
      <c r="A20" s="38" t="s">
        <v>45</v>
      </c>
      <c r="B20" s="39"/>
      <c r="C20" s="39"/>
      <c r="D20" s="13"/>
      <c r="E20" s="13"/>
      <c r="F20" s="13"/>
      <c r="G20" s="13"/>
      <c r="H20" s="13"/>
      <c r="I20" s="14">
        <f>SUM(I19:I19)</f>
        <v>240</v>
      </c>
      <c r="J20" s="66"/>
    </row>
    <row r="21" spans="1:10">
      <c r="A21" s="40" t="s">
        <v>46</v>
      </c>
      <c r="B21" s="37" t="s">
        <v>47</v>
      </c>
      <c r="C21" s="37"/>
      <c r="D21" s="37">
        <v>1</v>
      </c>
      <c r="E21" s="37" t="s">
        <v>26</v>
      </c>
      <c r="F21" s="37">
        <v>2</v>
      </c>
      <c r="G21" s="37" t="s">
        <v>27</v>
      </c>
      <c r="H21" s="41">
        <v>1200</v>
      </c>
      <c r="I21" s="41">
        <f t="shared" ref="I21:I23" si="0">H21*F21*D21</f>
        <v>2400</v>
      </c>
      <c r="J21" s="67" t="s">
        <v>48</v>
      </c>
    </row>
    <row r="22" spans="1:10">
      <c r="A22" s="40"/>
      <c r="B22" s="37" t="s">
        <v>49</v>
      </c>
      <c r="C22" s="37"/>
      <c r="D22" s="37">
        <v>1</v>
      </c>
      <c r="E22" s="37" t="s">
        <v>19</v>
      </c>
      <c r="F22" s="37">
        <v>3</v>
      </c>
      <c r="G22" s="37" t="s">
        <v>20</v>
      </c>
      <c r="H22" s="41">
        <v>400</v>
      </c>
      <c r="I22" s="41">
        <f t="shared" si="0"/>
        <v>1200</v>
      </c>
      <c r="J22" s="67"/>
    </row>
    <row r="23" spans="1:10">
      <c r="A23" s="40"/>
      <c r="B23" s="37" t="s">
        <v>50</v>
      </c>
      <c r="C23" s="37"/>
      <c r="D23" s="37">
        <v>1</v>
      </c>
      <c r="E23" s="37" t="s">
        <v>26</v>
      </c>
      <c r="F23" s="37">
        <v>4</v>
      </c>
      <c r="G23" s="37" t="s">
        <v>39</v>
      </c>
      <c r="H23" s="41">
        <v>400</v>
      </c>
      <c r="I23" s="41">
        <f t="shared" si="0"/>
        <v>1600</v>
      </c>
      <c r="J23" s="67"/>
    </row>
    <row r="24" spans="1:10">
      <c r="A24" s="38" t="s">
        <v>51</v>
      </c>
      <c r="B24" s="42"/>
      <c r="C24" s="42"/>
      <c r="D24" s="43"/>
      <c r="E24" s="43"/>
      <c r="F24" s="43"/>
      <c r="G24" s="43"/>
      <c r="H24" s="44"/>
      <c r="I24" s="14">
        <f>SUM(I21:I23)</f>
        <v>5200</v>
      </c>
      <c r="J24" s="66"/>
    </row>
    <row r="25" spans="1:10">
      <c r="A25" s="45" t="s">
        <v>52</v>
      </c>
      <c r="B25" s="46"/>
      <c r="C25" s="47"/>
      <c r="D25" s="48"/>
      <c r="E25" s="48"/>
      <c r="F25" s="48"/>
      <c r="G25" s="48"/>
      <c r="H25" s="49"/>
      <c r="I25" s="68">
        <f>I11+I16+I18+I20+I24</f>
        <v>35368</v>
      </c>
      <c r="J25" s="69"/>
    </row>
    <row r="26" spans="1:10">
      <c r="A26" s="45" t="s">
        <v>53</v>
      </c>
      <c r="B26" s="46"/>
      <c r="C26" s="47"/>
      <c r="D26" s="48"/>
      <c r="E26" s="48"/>
      <c r="F26" s="48"/>
      <c r="G26" s="48"/>
      <c r="H26" s="49"/>
      <c r="I26" s="68">
        <f>I25*0.1</f>
        <v>3536.8</v>
      </c>
      <c r="J26" s="69"/>
    </row>
    <row r="27" spans="1:10">
      <c r="A27" s="45" t="s">
        <v>54</v>
      </c>
      <c r="B27" s="46"/>
      <c r="C27" s="47"/>
      <c r="D27" s="48"/>
      <c r="E27" s="48"/>
      <c r="F27" s="48"/>
      <c r="G27" s="48"/>
      <c r="H27" s="49"/>
      <c r="I27" s="68">
        <f>SUM(I25:I26)</f>
        <v>38904.8</v>
      </c>
      <c r="J27" s="69"/>
    </row>
    <row r="28" spans="1:10">
      <c r="A28" s="50" t="s">
        <v>55</v>
      </c>
      <c r="B28" s="51"/>
      <c r="C28" s="51"/>
      <c r="D28" s="52"/>
      <c r="E28" s="52"/>
      <c r="F28" s="52"/>
      <c r="G28" s="52"/>
      <c r="H28" s="52"/>
      <c r="I28" s="70">
        <f>I27*0.06</f>
        <v>2334.288</v>
      </c>
      <c r="J28" s="71"/>
    </row>
    <row r="29" ht="17.25" spans="1:10">
      <c r="A29" s="53" t="s">
        <v>56</v>
      </c>
      <c r="B29" s="54"/>
      <c r="C29" s="55"/>
      <c r="D29" s="56"/>
      <c r="E29" s="56"/>
      <c r="F29" s="56"/>
      <c r="G29" s="56"/>
      <c r="H29" s="56"/>
      <c r="I29" s="72">
        <f>SUM(I27:I28)</f>
        <v>41239.088</v>
      </c>
      <c r="J29" s="73"/>
    </row>
  </sheetData>
  <mergeCells count="32">
    <mergeCell ref="A1:J1"/>
    <mergeCell ref="B2:C2"/>
    <mergeCell ref="B3:C3"/>
    <mergeCell ref="B4:C4"/>
    <mergeCell ref="B5:C5"/>
    <mergeCell ref="B6:C6"/>
    <mergeCell ref="D6:I6"/>
    <mergeCell ref="B7:C7"/>
    <mergeCell ref="B8:C8"/>
    <mergeCell ref="B9:C9"/>
    <mergeCell ref="B10:C10"/>
    <mergeCell ref="B12:C12"/>
    <mergeCell ref="B13:C13"/>
    <mergeCell ref="B14:C14"/>
    <mergeCell ref="B15:C15"/>
    <mergeCell ref="A16:C16"/>
    <mergeCell ref="B17:C17"/>
    <mergeCell ref="A18:C18"/>
    <mergeCell ref="B19:C19"/>
    <mergeCell ref="A20:C20"/>
    <mergeCell ref="B21:C21"/>
    <mergeCell ref="B22:C22"/>
    <mergeCell ref="B23:C23"/>
    <mergeCell ref="B24:C24"/>
    <mergeCell ref="B25:C25"/>
    <mergeCell ref="B26:C26"/>
    <mergeCell ref="B28:C28"/>
    <mergeCell ref="B29:C29"/>
    <mergeCell ref="A9:A10"/>
    <mergeCell ref="A12:A15"/>
    <mergeCell ref="A21:A23"/>
    <mergeCell ref="J21:J23"/>
  </mergeCells>
  <pageMargins left="0.275" right="0.118055555555556" top="0.196527777777778" bottom="0.196527777777778" header="0.196527777777778" footer="0.0777777777777778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caoli</dc:creator>
  <cp:lastModifiedBy>呱唧呱唧1414553895</cp:lastModifiedBy>
  <dcterms:created xsi:type="dcterms:W3CDTF">2018-01-03T09:06:00Z</dcterms:created>
  <dcterms:modified xsi:type="dcterms:W3CDTF">2018-10-11T05:09:39Z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