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30C96A01-E618-4A88-99BA-568790828EB5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6" i="3" l="1"/>
  <c r="H65" i="3"/>
  <c r="H38" i="3"/>
  <c r="H35" i="3"/>
  <c r="H26" i="3"/>
  <c r="H61" i="3"/>
  <c r="H60" i="3"/>
  <c r="G26" i="3"/>
  <c r="F26" i="3"/>
  <c r="H24" i="3"/>
  <c r="H21" i="3"/>
  <c r="H22" i="3"/>
  <c r="H23" i="3"/>
  <c r="H25" i="3"/>
  <c r="H63" i="3" l="1"/>
  <c r="H59" i="3" l="1"/>
  <c r="H62" i="3"/>
  <c r="H58" i="3"/>
  <c r="H52" i="3" l="1"/>
  <c r="H31" i="3" l="1"/>
  <c r="H28" i="3"/>
  <c r="H29" i="3"/>
  <c r="H30" i="3"/>
  <c r="H32" i="3"/>
  <c r="H33" i="3"/>
  <c r="H34" i="3"/>
  <c r="F35" i="3"/>
  <c r="G35" i="3"/>
  <c r="G22" i="2"/>
  <c r="H36" i="3"/>
  <c r="H37" i="3"/>
  <c r="H57" i="3"/>
  <c r="H64" i="3"/>
  <c r="H51" i="3"/>
  <c r="H53" i="3"/>
  <c r="H54" i="3"/>
  <c r="H55" i="3"/>
  <c r="H56" i="3"/>
  <c r="H27" i="3"/>
  <c r="H15" i="3"/>
  <c r="H16" i="3"/>
  <c r="H17" i="3"/>
  <c r="H18" i="3"/>
  <c r="H12" i="3"/>
  <c r="H14" i="3" s="1"/>
  <c r="H13" i="3"/>
  <c r="H8" i="3"/>
  <c r="H9" i="3"/>
  <c r="H10" i="3"/>
  <c r="I41" i="2"/>
  <c r="H41" i="2"/>
  <c r="I40" i="2"/>
  <c r="I39" i="2"/>
  <c r="I38" i="2"/>
  <c r="J35" i="2"/>
  <c r="J34" i="2"/>
  <c r="F34" i="2"/>
  <c r="J33" i="2"/>
  <c r="F33" i="2"/>
  <c r="J32" i="2"/>
  <c r="F32" i="2"/>
  <c r="I22" i="2"/>
  <c r="G25" i="2"/>
  <c r="H22" i="2"/>
  <c r="B25" i="2"/>
  <c r="K25" i="2"/>
  <c r="G65" i="3"/>
  <c r="F65" i="3"/>
  <c r="E51" i="3"/>
  <c r="E65" i="3" s="1"/>
  <c r="D65" i="3"/>
  <c r="D11" i="3"/>
  <c r="D19" i="3"/>
  <c r="D35" i="3"/>
  <c r="D50" i="3"/>
  <c r="D66" i="3" s="1"/>
  <c r="D46" i="3"/>
  <c r="D43" i="3"/>
  <c r="D38" i="3"/>
  <c r="D26" i="3"/>
  <c r="D14" i="3"/>
  <c r="C65" i="3"/>
  <c r="C11" i="3"/>
  <c r="C19" i="3"/>
  <c r="C35" i="3"/>
  <c r="C50" i="3"/>
  <c r="C46" i="3"/>
  <c r="C43" i="3"/>
  <c r="C38" i="3"/>
  <c r="C26" i="3"/>
  <c r="C14" i="3"/>
  <c r="C66" i="3"/>
  <c r="G50" i="3"/>
  <c r="F50" i="3"/>
  <c r="H49" i="3"/>
  <c r="H48" i="3"/>
  <c r="H47" i="3"/>
  <c r="E47" i="3"/>
  <c r="E50" i="3" s="1"/>
  <c r="H44" i="3"/>
  <c r="H45" i="3"/>
  <c r="G46" i="3"/>
  <c r="F46" i="3"/>
  <c r="E44" i="3"/>
  <c r="E46" i="3" s="1"/>
  <c r="G43" i="3"/>
  <c r="G11" i="3"/>
  <c r="G38" i="3"/>
  <c r="G19" i="3"/>
  <c r="G14" i="3"/>
  <c r="F43" i="3"/>
  <c r="E39" i="3"/>
  <c r="E43" i="3" s="1"/>
  <c r="H42" i="3"/>
  <c r="H41" i="3"/>
  <c r="H40" i="3"/>
  <c r="H39" i="3"/>
  <c r="F38" i="3"/>
  <c r="E36" i="3"/>
  <c r="E38" i="3" s="1"/>
  <c r="E27" i="3"/>
  <c r="E35" i="3" s="1"/>
  <c r="H20" i="3"/>
  <c r="E20" i="3"/>
  <c r="E26" i="3" s="1"/>
  <c r="F19" i="3"/>
  <c r="E15" i="3"/>
  <c r="E19" i="3" s="1"/>
  <c r="F14" i="3"/>
  <c r="E12" i="3"/>
  <c r="E14" i="3" s="1"/>
  <c r="F11" i="3"/>
  <c r="E8" i="3"/>
  <c r="E11" i="3"/>
  <c r="H11" i="3" l="1"/>
  <c r="G66" i="3"/>
  <c r="G71" i="3" s="1"/>
  <c r="F66" i="3"/>
  <c r="E71" i="3" s="1"/>
  <c r="H50" i="3"/>
  <c r="H19" i="3"/>
  <c r="H43" i="3"/>
  <c r="H46" i="3"/>
  <c r="E66" i="3"/>
  <c r="A71" i="3" s="1"/>
  <c r="C71" i="3" l="1"/>
  <c r="I71" i="3" s="1"/>
</calcChain>
</file>

<file path=xl/sharedStrings.xml><?xml version="1.0" encoding="utf-8"?>
<sst xmlns="http://schemas.openxmlformats.org/spreadsheetml/2006/main" count="151" uniqueCount="129">
  <si>
    <t>【借款报销单】</t>
  </si>
  <si>
    <t>会议日期：6.22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</si>
  <si>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</si>
  <si>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</si>
  <si>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</si>
  <si>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</si>
  <si>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</si>
  <si>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</si>
  <si>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</si>
  <si>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</si>
  <si>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</si>
  <si>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</si>
  <si>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</si>
  <si>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</si>
  <si>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</si>
  <si>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</si>
  <si>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</si>
  <si>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</si>
  <si>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</si>
  <si>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</si>
  <si>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</si>
  <si>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</si>
  <si>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</si>
  <si>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</si>
  <si>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</si>
  <si>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</si>
  <si>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</si>
  <si>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</si>
  <si>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</si>
  <si>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</si>
  <si>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</si>
  <si>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</si>
  <si>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</si>
  <si>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</si>
  <si>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</si>
  <si>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</si>
  <si>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</si>
  <si>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</si>
  <si>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</si>
  <si>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</si>
  <si>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</si>
  <si>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</si>
  <si>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</si>
  <si>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</si>
  <si>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</si>
  <si>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</si>
  <si>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</si>
  <si>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</si>
  <si>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</si>
  <si>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</si>
  <si>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</si>
  <si>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</si>
  <si>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</si>
  <si>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</si>
  <si>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</si>
  <si>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</si>
  <si>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</si>
  <si>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</si>
  <si>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</si>
  <si>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</si>
  <si>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</si>
  <si>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</si>
  <si>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</si>
  <si>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</si>
  <si>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</si>
  <si>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</si>
  <si>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</si>
  <si>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</si>
  <si>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</si>
  <si>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</si>
  <si>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</si>
  <si>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</si>
  <si>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</si>
  <si>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</si>
  <si>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</si>
  <si>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</si>
  <si>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</si>
  <si>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</si>
  <si>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</si>
  <si>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</si>
  <si>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</si>
  <si>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</si>
  <si>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</si>
  <si>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</si>
  <si>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司机,导游不得直接付款,要使用地接间接付款
身份证复印件,收条,签字即可,每人超过800元/人,需要补票或交个人所得税。
</t>
    <phoneticPr fontId="12" type="noConversion"/>
  </si>
  <si>
    <t>可乐雪碧百岁山</t>
    <phoneticPr fontId="12" type="noConversion"/>
  </si>
  <si>
    <t>太原住宿3晚 魏海晨 王凤雨</t>
    <phoneticPr fontId="12" type="noConversion"/>
  </si>
  <si>
    <t>太原兼职及科技住宿1晚</t>
    <phoneticPr fontId="12" type="noConversion"/>
  </si>
  <si>
    <t>礼仪服装6件</t>
    <phoneticPr fontId="12" type="noConversion"/>
  </si>
  <si>
    <t>茶歇-怪味豆</t>
    <phoneticPr fontId="12" type="noConversion"/>
  </si>
  <si>
    <t>茶歇-豆腐干</t>
    <phoneticPr fontId="12" type="noConversion"/>
  </si>
  <si>
    <t>A2+A3立牌</t>
    <phoneticPr fontId="12" type="noConversion"/>
  </si>
  <si>
    <t>北京兼职2人</t>
    <phoneticPr fontId="12" type="noConversion"/>
  </si>
  <si>
    <t>太原兼职18人</t>
    <phoneticPr fontId="12" type="noConversion"/>
  </si>
  <si>
    <t>团号：HMZA-190622-CZH683</t>
    <phoneticPr fontId="12" type="noConversion"/>
  </si>
  <si>
    <t>HMZA-190622-CZH683</t>
    <phoneticPr fontId="12" type="noConversion"/>
  </si>
  <si>
    <t>8.22-25</t>
    <phoneticPr fontId="12" type="noConversion"/>
  </si>
  <si>
    <t>8.25西站-家</t>
    <phoneticPr fontId="12" type="noConversion"/>
  </si>
  <si>
    <t>8.22酒店-餐厅</t>
    <phoneticPr fontId="12" type="noConversion"/>
  </si>
  <si>
    <t>8.24日主持人简餐</t>
    <phoneticPr fontId="12" type="noConversion"/>
  </si>
  <si>
    <t>8.23日兼职午餐</t>
    <phoneticPr fontId="12" type="noConversion"/>
  </si>
  <si>
    <t>8.24日兼职、礼仪午餐</t>
    <phoneticPr fontId="12" type="noConversion"/>
  </si>
  <si>
    <t>8.25日王凤雨</t>
    <phoneticPr fontId="12" type="noConversion"/>
  </si>
  <si>
    <t>运费</t>
    <phoneticPr fontId="12" type="noConversion"/>
  </si>
  <si>
    <t>顺丰</t>
    <phoneticPr fontId="12" type="noConversion"/>
  </si>
  <si>
    <t>北京-太原往返</t>
    <phoneticPr fontId="12" type="noConversion"/>
  </si>
  <si>
    <t>太原</t>
    <phoneticPr fontId="12" type="noConversion"/>
  </si>
  <si>
    <t>8.22-23</t>
    <phoneticPr fontId="12" type="noConversion"/>
  </si>
  <si>
    <t>8.24-25</t>
    <phoneticPr fontId="12" type="noConversion"/>
  </si>
  <si>
    <t>茶歇-怪味豆（重庆站）</t>
    <phoneticPr fontId="12" type="noConversion"/>
  </si>
  <si>
    <t>茶歇-豆腐干（重庆站）</t>
    <phoneticPr fontId="12" type="noConversion"/>
  </si>
  <si>
    <t>茶歇-沙棘糕（重庆站）</t>
    <phoneticPr fontId="12" type="noConversion"/>
  </si>
  <si>
    <t>茶歇-杏仁饼等</t>
    <phoneticPr fontId="12" type="noConversion"/>
  </si>
  <si>
    <t>百岁山及茶歇</t>
    <phoneticPr fontId="12" type="noConversion"/>
  </si>
  <si>
    <t>重庆住宿3晚 张蓉蓉 王凤雨</t>
    <phoneticPr fontId="12" type="noConversion"/>
  </si>
  <si>
    <t>邮寄费</t>
    <phoneticPr fontId="12" type="noConversion"/>
  </si>
  <si>
    <t>9月19日重庆</t>
    <phoneticPr fontId="12" type="noConversion"/>
  </si>
  <si>
    <t>9月21日重庆</t>
    <phoneticPr fontId="12" type="noConversion"/>
  </si>
  <si>
    <t>重庆当地打印</t>
    <phoneticPr fontId="12" type="noConversion"/>
  </si>
  <si>
    <t>重庆当地手举牌制作费</t>
    <phoneticPr fontId="12" type="noConversion"/>
  </si>
  <si>
    <t>重庆当地签到花</t>
    <phoneticPr fontId="12" type="noConversion"/>
  </si>
  <si>
    <t>女主持人服装采购</t>
    <phoneticPr fontId="12" type="noConversion"/>
  </si>
  <si>
    <r>
      <t>太原当地打</t>
    </r>
    <r>
      <rPr>
        <sz val="11"/>
        <rFont val="宋体"/>
        <family val="3"/>
        <charset val="134"/>
        <scheme val="minor"/>
      </rPr>
      <t>印（无发票）</t>
    </r>
    <phoneticPr fontId="12" type="noConversion"/>
  </si>
  <si>
    <t>桌牌立牌</t>
    <phoneticPr fontId="12" type="noConversion"/>
  </si>
  <si>
    <t>9.21日兼职摄影摄像礼仪等</t>
    <phoneticPr fontId="12" type="noConversion"/>
  </si>
  <si>
    <t>9.20日兼职午餐</t>
    <phoneticPr fontId="12" type="noConversion"/>
  </si>
  <si>
    <t>9.20日兼职晚餐</t>
    <phoneticPr fontId="12" type="noConversion"/>
  </si>
  <si>
    <t>重庆兼职外出采买打车费</t>
    <phoneticPr fontId="12" type="noConversion"/>
  </si>
  <si>
    <t>重庆临时采买胶带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</si>
</sst>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 "/>
    <numFmt numFmtId="178" formatCode="#,##0.00_ "/>
    <numFmt numFmtId="179" formatCode="0.00_);[Red]\(0.00\)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8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7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10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10" fillId="0" borderId="8" xfId="0" applyFont="1" applyFill="1" applyBorder="1">
      <alignment vertical="center"/>
    </xf>
    <xf numFmtId="0" fontId="10" fillId="0" borderId="8" xfId="0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862013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3"/>
  <sheetViews>
    <sheetView tabSelected="1" topLeftCell="A49" workbookViewId="0">
      <selection activeCell="H66" sqref="H66"/>
    </sheetView>
  </sheetViews>
  <sheetFormatPr defaultColWidth="9" defaultRowHeight="21" customHeight="1" x14ac:dyDescent="0.3"/>
  <cols>
    <col min="1" max="1" width="6.1328125" style="31" customWidth="1"/>
    <col min="2" max="2" width="17.86328125" bestFit="1" customWidth="1"/>
    <col min="3" max="3" width="11.86328125" style="32" bestFit="1" customWidth="1"/>
    <col min="5" max="6" width="11.86328125" bestFit="1" customWidth="1"/>
    <col min="7" max="7" width="10.73046875" bestFit="1" customWidth="1"/>
    <col min="8" max="8" width="11.86328125" bestFit="1" customWidth="1"/>
    <col min="9" max="9" width="24.86328125" customWidth="1"/>
    <col min="10" max="10" width="39.46484375" customWidth="1"/>
  </cols>
  <sheetData>
    <row r="2" spans="1:12" ht="21" customHeight="1" x14ac:dyDescent="0.3">
      <c r="C2" s="92" t="s">
        <v>0</v>
      </c>
      <c r="D2" s="92"/>
      <c r="E2" s="92"/>
      <c r="F2" s="92"/>
      <c r="G2" s="92"/>
      <c r="H2" s="92"/>
      <c r="I2" s="44"/>
      <c r="J2" s="44"/>
      <c r="K2" s="44"/>
      <c r="L2" s="44"/>
    </row>
    <row r="4" spans="1:12" ht="21" customHeight="1" x14ac:dyDescent="0.3">
      <c r="H4" s="80" t="s">
        <v>94</v>
      </c>
      <c r="I4" s="80"/>
      <c r="J4" s="80" t="s">
        <v>1</v>
      </c>
    </row>
    <row r="5" spans="1:12" ht="21" customHeight="1" x14ac:dyDescent="0.3">
      <c r="H5" s="81"/>
      <c r="I5" s="81"/>
      <c r="J5" s="81"/>
    </row>
    <row r="6" spans="1:12" ht="21" customHeight="1" x14ac:dyDescent="0.3">
      <c r="A6" s="89" t="s">
        <v>2</v>
      </c>
      <c r="B6" s="85" t="s">
        <v>3</v>
      </c>
      <c r="C6" s="93" t="s">
        <v>4</v>
      </c>
      <c r="D6" s="93"/>
      <c r="E6" s="93"/>
      <c r="F6" s="94" t="s">
        <v>5</v>
      </c>
      <c r="G6" s="94"/>
      <c r="H6" s="94"/>
      <c r="I6" s="94"/>
      <c r="J6" s="85" t="s">
        <v>6</v>
      </c>
    </row>
    <row r="7" spans="1:12" ht="21" customHeight="1" x14ac:dyDescent="0.3">
      <c r="A7" s="89"/>
      <c r="B7" s="85"/>
      <c r="C7" s="35" t="s">
        <v>7</v>
      </c>
      <c r="D7" s="36" t="s">
        <v>8</v>
      </c>
      <c r="E7" s="33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85"/>
    </row>
    <row r="8" spans="1:12" ht="21" customHeight="1" x14ac:dyDescent="0.3">
      <c r="A8" s="90">
        <v>1</v>
      </c>
      <c r="B8" s="91" t="s">
        <v>14</v>
      </c>
      <c r="C8" s="73">
        <v>2000</v>
      </c>
      <c r="D8" s="86">
        <v>1</v>
      </c>
      <c r="E8" s="73">
        <f>C8*D8</f>
        <v>2000</v>
      </c>
      <c r="F8" s="37">
        <v>0</v>
      </c>
      <c r="G8" s="37">
        <v>0</v>
      </c>
      <c r="H8" s="60">
        <f>F8+G8</f>
        <v>0</v>
      </c>
      <c r="I8" s="51"/>
      <c r="J8" s="74" t="s">
        <v>15</v>
      </c>
    </row>
    <row r="9" spans="1:12" ht="21" customHeight="1" x14ac:dyDescent="0.3">
      <c r="A9" s="90"/>
      <c r="B9" s="91"/>
      <c r="C9" s="73"/>
      <c r="D9" s="86"/>
      <c r="E9" s="73"/>
      <c r="F9" s="37">
        <v>0</v>
      </c>
      <c r="G9" s="37">
        <v>0</v>
      </c>
      <c r="H9" s="60">
        <f t="shared" ref="H9:H10" si="0">F9+G9</f>
        <v>0</v>
      </c>
      <c r="I9" s="51"/>
      <c r="J9" s="75"/>
    </row>
    <row r="10" spans="1:12" ht="21" customHeight="1" x14ac:dyDescent="0.3">
      <c r="A10" s="90"/>
      <c r="B10" s="91"/>
      <c r="C10" s="73"/>
      <c r="D10" s="86"/>
      <c r="E10" s="73"/>
      <c r="F10" s="37">
        <v>0</v>
      </c>
      <c r="G10" s="37">
        <v>0</v>
      </c>
      <c r="H10" s="50">
        <f t="shared" si="0"/>
        <v>0</v>
      </c>
      <c r="I10" s="45"/>
      <c r="J10" s="75"/>
    </row>
    <row r="11" spans="1:12" s="30" customFormat="1" ht="21" customHeight="1" x14ac:dyDescent="0.3">
      <c r="A11" s="38"/>
      <c r="B11" s="39" t="s">
        <v>16</v>
      </c>
      <c r="C11" s="40">
        <f>SUM(C8)</f>
        <v>2000</v>
      </c>
      <c r="D11" s="40">
        <f>SUM(D8)</f>
        <v>1</v>
      </c>
      <c r="E11" s="40">
        <f>SUM(E8)</f>
        <v>2000</v>
      </c>
      <c r="F11" s="40">
        <f>SUM(F8:F10)</f>
        <v>0</v>
      </c>
      <c r="G11" s="40">
        <f>SUM(G8:G10)</f>
        <v>0</v>
      </c>
      <c r="H11" s="40">
        <f>SUM(H8:H10)</f>
        <v>0</v>
      </c>
      <c r="I11" s="46"/>
      <c r="J11" s="76"/>
    </row>
    <row r="12" spans="1:12" ht="21" customHeight="1" x14ac:dyDescent="0.3">
      <c r="A12" s="64">
        <v>2</v>
      </c>
      <c r="B12" s="67" t="s">
        <v>17</v>
      </c>
      <c r="C12" s="70">
        <v>0</v>
      </c>
      <c r="D12" s="64"/>
      <c r="E12" s="70">
        <f t="shared" ref="E12:E51" si="1">C12*D12</f>
        <v>0</v>
      </c>
      <c r="F12" s="37">
        <v>0</v>
      </c>
      <c r="G12" s="37">
        <v>0</v>
      </c>
      <c r="H12" s="37">
        <f>F12+G12</f>
        <v>0</v>
      </c>
      <c r="I12" s="45"/>
      <c r="J12" s="74" t="s">
        <v>18</v>
      </c>
    </row>
    <row r="13" spans="1:12" ht="21" customHeight="1" x14ac:dyDescent="0.3">
      <c r="A13" s="66"/>
      <c r="B13" s="69"/>
      <c r="C13" s="72"/>
      <c r="D13" s="66"/>
      <c r="E13" s="72"/>
      <c r="F13" s="37">
        <v>0</v>
      </c>
      <c r="G13" s="37">
        <v>0</v>
      </c>
      <c r="H13" s="37">
        <f t="shared" ref="H13" si="2">F13+G13</f>
        <v>0</v>
      </c>
      <c r="I13" s="45"/>
      <c r="J13" s="75"/>
    </row>
    <row r="14" spans="1:12" s="30" customFormat="1" ht="21" customHeight="1" x14ac:dyDescent="0.3">
      <c r="A14" s="38"/>
      <c r="B14" s="39" t="s">
        <v>19</v>
      </c>
      <c r="C14" s="40">
        <f>SUM(C12)</f>
        <v>0</v>
      </c>
      <c r="D14" s="40">
        <f>SUM(D12)</f>
        <v>0</v>
      </c>
      <c r="E14" s="40">
        <f>SUM(E12)</f>
        <v>0</v>
      </c>
      <c r="F14" s="40">
        <f>SUM(F12:F13)</f>
        <v>0</v>
      </c>
      <c r="G14" s="40">
        <f>SUM(G12:G13)</f>
        <v>0</v>
      </c>
      <c r="H14" s="40">
        <f>SUM(H12:H13)</f>
        <v>0</v>
      </c>
      <c r="I14" s="46"/>
      <c r="J14" s="76"/>
    </row>
    <row r="15" spans="1:12" ht="21" customHeight="1" x14ac:dyDescent="0.3">
      <c r="A15" s="90">
        <v>3</v>
      </c>
      <c r="B15" s="91" t="s">
        <v>20</v>
      </c>
      <c r="C15" s="73">
        <v>1000</v>
      </c>
      <c r="D15" s="86">
        <v>1</v>
      </c>
      <c r="E15" s="73">
        <f t="shared" si="1"/>
        <v>1000</v>
      </c>
      <c r="F15" s="37">
        <v>0</v>
      </c>
      <c r="G15" s="37">
        <v>0</v>
      </c>
      <c r="H15" s="37">
        <f t="shared" ref="H15:H49" si="3">F15+G15</f>
        <v>0</v>
      </c>
      <c r="I15" s="51"/>
      <c r="J15" s="82" t="s">
        <v>21</v>
      </c>
    </row>
    <row r="16" spans="1:12" ht="21" customHeight="1" x14ac:dyDescent="0.3">
      <c r="A16" s="90"/>
      <c r="B16" s="91"/>
      <c r="C16" s="73"/>
      <c r="D16" s="86"/>
      <c r="E16" s="73"/>
      <c r="F16" s="37">
        <v>0</v>
      </c>
      <c r="G16" s="37">
        <v>0</v>
      </c>
      <c r="H16" s="37">
        <f t="shared" si="3"/>
        <v>0</v>
      </c>
      <c r="I16" s="45"/>
      <c r="J16" s="83"/>
    </row>
    <row r="17" spans="1:10" ht="21" customHeight="1" x14ac:dyDescent="0.3">
      <c r="A17" s="90"/>
      <c r="B17" s="91"/>
      <c r="C17" s="73"/>
      <c r="D17" s="86"/>
      <c r="E17" s="73"/>
      <c r="F17" s="37">
        <v>0</v>
      </c>
      <c r="G17" s="37">
        <v>0</v>
      </c>
      <c r="H17" s="37">
        <f t="shared" si="3"/>
        <v>0</v>
      </c>
      <c r="I17" s="45"/>
      <c r="J17" s="83"/>
    </row>
    <row r="18" spans="1:10" ht="21" customHeight="1" x14ac:dyDescent="0.3">
      <c r="A18" s="90"/>
      <c r="B18" s="91"/>
      <c r="C18" s="73"/>
      <c r="D18" s="86"/>
      <c r="E18" s="73"/>
      <c r="F18" s="37">
        <v>0</v>
      </c>
      <c r="G18" s="37">
        <v>0</v>
      </c>
      <c r="H18" s="37">
        <f t="shared" si="3"/>
        <v>0</v>
      </c>
      <c r="I18" s="45"/>
      <c r="J18" s="83"/>
    </row>
    <row r="19" spans="1:10" s="30" customFormat="1" ht="21" customHeight="1" x14ac:dyDescent="0.3">
      <c r="A19" s="38"/>
      <c r="B19" s="39" t="s">
        <v>22</v>
      </c>
      <c r="C19" s="40">
        <f>SUM(C15)</f>
        <v>1000</v>
      </c>
      <c r="D19" s="40">
        <f t="shared" ref="D19:E19" si="4">SUM(D15)</f>
        <v>1</v>
      </c>
      <c r="E19" s="40">
        <f t="shared" si="4"/>
        <v>1000</v>
      </c>
      <c r="F19" s="40">
        <f>SUM(F15:F18)</f>
        <v>0</v>
      </c>
      <c r="G19" s="40">
        <f t="shared" ref="G19" si="5">SUM(G15:G18)</f>
        <v>0</v>
      </c>
      <c r="H19" s="40">
        <f>SUM(H15:H18)</f>
        <v>0</v>
      </c>
      <c r="I19" s="46"/>
      <c r="J19" s="84"/>
    </row>
    <row r="20" spans="1:10" ht="21" customHeight="1" x14ac:dyDescent="0.3">
      <c r="A20" s="64">
        <v>4</v>
      </c>
      <c r="B20" s="67" t="s">
        <v>23</v>
      </c>
      <c r="C20" s="70">
        <v>0</v>
      </c>
      <c r="D20" s="64"/>
      <c r="E20" s="70">
        <f t="shared" si="1"/>
        <v>0</v>
      </c>
      <c r="F20" s="60">
        <v>647</v>
      </c>
      <c r="G20" s="60">
        <v>0</v>
      </c>
      <c r="H20" s="60">
        <f t="shared" si="3"/>
        <v>647</v>
      </c>
      <c r="I20" s="62" t="s">
        <v>116</v>
      </c>
      <c r="J20" s="82" t="s">
        <v>24</v>
      </c>
    </row>
    <row r="21" spans="1:10" ht="21" customHeight="1" x14ac:dyDescent="0.3">
      <c r="A21" s="65"/>
      <c r="B21" s="68"/>
      <c r="C21" s="71"/>
      <c r="D21" s="65"/>
      <c r="E21" s="71"/>
      <c r="F21" s="60">
        <v>515</v>
      </c>
      <c r="G21" s="60">
        <v>0</v>
      </c>
      <c r="H21" s="60">
        <f t="shared" si="3"/>
        <v>515</v>
      </c>
      <c r="I21" s="62" t="s">
        <v>117</v>
      </c>
      <c r="J21" s="83"/>
    </row>
    <row r="22" spans="1:10" ht="21" customHeight="1" x14ac:dyDescent="0.3">
      <c r="A22" s="65"/>
      <c r="B22" s="68"/>
      <c r="C22" s="71"/>
      <c r="D22" s="65"/>
      <c r="E22" s="71"/>
      <c r="F22" s="60">
        <v>513.95000000000005</v>
      </c>
      <c r="G22" s="60">
        <v>0</v>
      </c>
      <c r="H22" s="60">
        <f t="shared" si="3"/>
        <v>513.95000000000005</v>
      </c>
      <c r="I22" s="62" t="s">
        <v>124</v>
      </c>
      <c r="J22" s="83"/>
    </row>
    <row r="23" spans="1:10" ht="21" customHeight="1" x14ac:dyDescent="0.3">
      <c r="A23" s="65"/>
      <c r="B23" s="68"/>
      <c r="C23" s="71"/>
      <c r="D23" s="65"/>
      <c r="E23" s="71"/>
      <c r="F23" s="60">
        <v>96.9</v>
      </c>
      <c r="G23" s="60">
        <v>0</v>
      </c>
      <c r="H23" s="60">
        <f t="shared" si="3"/>
        <v>96.9</v>
      </c>
      <c r="I23" s="62" t="s">
        <v>125</v>
      </c>
      <c r="J23" s="83"/>
    </row>
    <row r="24" spans="1:10" ht="21" customHeight="1" x14ac:dyDescent="0.3">
      <c r="A24" s="65"/>
      <c r="B24" s="68"/>
      <c r="C24" s="71"/>
      <c r="D24" s="65"/>
      <c r="E24" s="71"/>
      <c r="F24" s="60">
        <v>91.9</v>
      </c>
      <c r="G24" s="60">
        <v>0</v>
      </c>
      <c r="H24" s="60">
        <f t="shared" si="3"/>
        <v>91.9</v>
      </c>
      <c r="I24" s="62" t="s">
        <v>126</v>
      </c>
      <c r="J24" s="83"/>
    </row>
    <row r="25" spans="1:10" ht="21" customHeight="1" x14ac:dyDescent="0.3">
      <c r="A25" s="66"/>
      <c r="B25" s="69"/>
      <c r="C25" s="72"/>
      <c r="D25" s="66"/>
      <c r="E25" s="72"/>
      <c r="F25" s="60">
        <v>0</v>
      </c>
      <c r="G25" s="60">
        <v>87.68</v>
      </c>
      <c r="H25" s="60">
        <f t="shared" si="3"/>
        <v>87.68</v>
      </c>
      <c r="I25" s="62" t="s">
        <v>124</v>
      </c>
      <c r="J25" s="83"/>
    </row>
    <row r="26" spans="1:10" s="30" customFormat="1" ht="21" customHeight="1" x14ac:dyDescent="0.3">
      <c r="A26" s="38"/>
      <c r="B26" s="39" t="s">
        <v>25</v>
      </c>
      <c r="C26" s="40">
        <f>SUM(C20)</f>
        <v>0</v>
      </c>
      <c r="D26" s="40">
        <f t="shared" ref="D26:E26" si="6">SUM(D20)</f>
        <v>0</v>
      </c>
      <c r="E26" s="40">
        <f t="shared" si="6"/>
        <v>0</v>
      </c>
      <c r="F26" s="40">
        <f>SUM(F20:F25)</f>
        <v>1864.7500000000002</v>
      </c>
      <c r="G26" s="40">
        <f>SUM(G20:G25)</f>
        <v>87.68</v>
      </c>
      <c r="H26" s="40">
        <f>SUM(H20:H25)</f>
        <v>1952.4300000000003</v>
      </c>
      <c r="I26" s="46"/>
      <c r="J26" s="84"/>
    </row>
    <row r="27" spans="1:10" ht="21" customHeight="1" x14ac:dyDescent="0.3">
      <c r="A27" s="64">
        <v>5</v>
      </c>
      <c r="B27" s="67" t="s">
        <v>26</v>
      </c>
      <c r="C27" s="70">
        <v>2000</v>
      </c>
      <c r="D27" s="64">
        <v>1</v>
      </c>
      <c r="E27" s="70">
        <f t="shared" si="1"/>
        <v>2000</v>
      </c>
      <c r="F27" s="37">
        <v>1084.58</v>
      </c>
      <c r="G27" s="37">
        <v>0</v>
      </c>
      <c r="H27" s="60">
        <f>F27+G27</f>
        <v>1084.58</v>
      </c>
      <c r="I27" s="62" t="s">
        <v>85</v>
      </c>
      <c r="J27" s="74" t="s">
        <v>27</v>
      </c>
    </row>
    <row r="28" spans="1:10" ht="21" customHeight="1" x14ac:dyDescent="0.3">
      <c r="A28" s="65"/>
      <c r="B28" s="68"/>
      <c r="C28" s="71"/>
      <c r="D28" s="65"/>
      <c r="E28" s="71"/>
      <c r="F28" s="52">
        <v>114.08</v>
      </c>
      <c r="G28" s="52">
        <v>0</v>
      </c>
      <c r="H28" s="60">
        <f t="shared" ref="H28:H29" si="7">F28+G28</f>
        <v>114.08</v>
      </c>
      <c r="I28" s="62" t="s">
        <v>89</v>
      </c>
      <c r="J28" s="75"/>
    </row>
    <row r="29" spans="1:10" ht="21" customHeight="1" x14ac:dyDescent="0.3">
      <c r="A29" s="65"/>
      <c r="B29" s="68"/>
      <c r="C29" s="71"/>
      <c r="D29" s="65"/>
      <c r="E29" s="71"/>
      <c r="F29" s="53">
        <v>119.5</v>
      </c>
      <c r="G29" s="53">
        <v>0</v>
      </c>
      <c r="H29" s="60">
        <f t="shared" si="7"/>
        <v>119.5</v>
      </c>
      <c r="I29" s="62" t="s">
        <v>90</v>
      </c>
      <c r="J29" s="75"/>
    </row>
    <row r="30" spans="1:10" ht="21" customHeight="1" x14ac:dyDescent="0.3">
      <c r="A30" s="65"/>
      <c r="B30" s="68"/>
      <c r="C30" s="71"/>
      <c r="D30" s="65"/>
      <c r="E30" s="71"/>
      <c r="F30" s="37">
        <v>342.74</v>
      </c>
      <c r="G30" s="37">
        <v>0</v>
      </c>
      <c r="H30" s="60">
        <f t="shared" ref="H30:H34" si="8">F30+G30</f>
        <v>342.74</v>
      </c>
      <c r="I30" s="62" t="s">
        <v>112</v>
      </c>
      <c r="J30" s="75"/>
    </row>
    <row r="31" spans="1:10" ht="21" customHeight="1" x14ac:dyDescent="0.3">
      <c r="A31" s="65"/>
      <c r="B31" s="68"/>
      <c r="C31" s="71"/>
      <c r="D31" s="65"/>
      <c r="E31" s="71"/>
      <c r="F31" s="61">
        <v>1174.69</v>
      </c>
      <c r="G31" s="61">
        <v>0</v>
      </c>
      <c r="H31" s="60">
        <f t="shared" si="8"/>
        <v>1174.69</v>
      </c>
      <c r="I31" s="62" t="s">
        <v>113</v>
      </c>
      <c r="J31" s="75"/>
    </row>
    <row r="32" spans="1:10" ht="21" customHeight="1" x14ac:dyDescent="0.3">
      <c r="A32" s="65"/>
      <c r="B32" s="68"/>
      <c r="C32" s="71"/>
      <c r="D32" s="65"/>
      <c r="E32" s="71"/>
      <c r="F32" s="61">
        <v>191.18</v>
      </c>
      <c r="G32" s="61">
        <v>0</v>
      </c>
      <c r="H32" s="60">
        <f t="shared" si="8"/>
        <v>191.18</v>
      </c>
      <c r="I32" s="62" t="s">
        <v>111</v>
      </c>
      <c r="J32" s="75"/>
    </row>
    <row r="33" spans="1:10" ht="21" customHeight="1" x14ac:dyDescent="0.3">
      <c r="A33" s="65"/>
      <c r="B33" s="68"/>
      <c r="C33" s="71"/>
      <c r="D33" s="65"/>
      <c r="E33" s="71"/>
      <c r="F33" s="61">
        <v>114.08</v>
      </c>
      <c r="G33" s="61">
        <v>0</v>
      </c>
      <c r="H33" s="60">
        <f t="shared" si="8"/>
        <v>114.08</v>
      </c>
      <c r="I33" s="62" t="s">
        <v>109</v>
      </c>
      <c r="J33" s="75"/>
    </row>
    <row r="34" spans="1:10" ht="21" customHeight="1" x14ac:dyDescent="0.3">
      <c r="A34" s="66"/>
      <c r="B34" s="69"/>
      <c r="C34" s="72"/>
      <c r="D34" s="66"/>
      <c r="E34" s="72"/>
      <c r="F34" s="61">
        <v>134.5</v>
      </c>
      <c r="G34" s="61">
        <v>0</v>
      </c>
      <c r="H34" s="60">
        <f t="shared" si="8"/>
        <v>134.5</v>
      </c>
      <c r="I34" s="62" t="s">
        <v>110</v>
      </c>
      <c r="J34" s="75"/>
    </row>
    <row r="35" spans="1:10" s="30" customFormat="1" ht="21" customHeight="1" x14ac:dyDescent="0.3">
      <c r="A35" s="38"/>
      <c r="B35" s="39" t="s">
        <v>28</v>
      </c>
      <c r="C35" s="40">
        <f>SUM(C27)</f>
        <v>2000</v>
      </c>
      <c r="D35" s="40">
        <f t="shared" ref="D35:E35" si="9">SUM(D27)</f>
        <v>1</v>
      </c>
      <c r="E35" s="40">
        <f t="shared" si="9"/>
        <v>2000</v>
      </c>
      <c r="F35" s="40">
        <f>SUM(F27:F34)</f>
        <v>3275.35</v>
      </c>
      <c r="G35" s="40">
        <f>SUM(G27:G34)</f>
        <v>0</v>
      </c>
      <c r="H35" s="40">
        <f>SUM(H27:H34)</f>
        <v>3275.35</v>
      </c>
      <c r="I35" s="46"/>
      <c r="J35" s="76"/>
    </row>
    <row r="36" spans="1:10" ht="21" customHeight="1" x14ac:dyDescent="0.3">
      <c r="A36" s="90">
        <v>6</v>
      </c>
      <c r="B36" s="91" t="s">
        <v>29</v>
      </c>
      <c r="C36" s="73">
        <v>0</v>
      </c>
      <c r="D36" s="86"/>
      <c r="E36" s="73">
        <f t="shared" si="1"/>
        <v>0</v>
      </c>
      <c r="F36" s="60">
        <v>1000</v>
      </c>
      <c r="G36" s="60">
        <v>0</v>
      </c>
      <c r="H36" s="60">
        <f t="shared" si="3"/>
        <v>1000</v>
      </c>
      <c r="I36" s="62" t="s">
        <v>92</v>
      </c>
      <c r="J36" s="74" t="s">
        <v>84</v>
      </c>
    </row>
    <row r="37" spans="1:10" ht="21" customHeight="1" x14ac:dyDescent="0.3">
      <c r="A37" s="90"/>
      <c r="B37" s="91"/>
      <c r="C37" s="73"/>
      <c r="D37" s="86"/>
      <c r="E37" s="73"/>
      <c r="F37" s="60">
        <v>6300</v>
      </c>
      <c r="G37" s="60">
        <v>0</v>
      </c>
      <c r="H37" s="60">
        <f t="shared" si="3"/>
        <v>6300</v>
      </c>
      <c r="I37" s="62" t="s">
        <v>93</v>
      </c>
      <c r="J37" s="83"/>
    </row>
    <row r="38" spans="1:10" s="30" customFormat="1" ht="21" customHeight="1" x14ac:dyDescent="0.3">
      <c r="A38" s="38"/>
      <c r="B38" s="39" t="s">
        <v>30</v>
      </c>
      <c r="C38" s="40">
        <f>SUM(C36)</f>
        <v>0</v>
      </c>
      <c r="D38" s="40">
        <f>SUM(D36)</f>
        <v>0</v>
      </c>
      <c r="E38" s="40">
        <f>SUM(E36)</f>
        <v>0</v>
      </c>
      <c r="F38" s="40">
        <f>SUM(F36:F37)</f>
        <v>7300</v>
      </c>
      <c r="G38" s="40">
        <f>SUM(G36:G37)</f>
        <v>0</v>
      </c>
      <c r="H38" s="40">
        <f>SUM(H36:H37)</f>
        <v>7300</v>
      </c>
      <c r="I38" s="46"/>
      <c r="J38" s="84"/>
    </row>
    <row r="39" spans="1:10" ht="21" customHeight="1" x14ac:dyDescent="0.3">
      <c r="A39" s="90">
        <v>7</v>
      </c>
      <c r="B39" s="91" t="s">
        <v>31</v>
      </c>
      <c r="C39" s="73">
        <v>0</v>
      </c>
      <c r="D39" s="86"/>
      <c r="E39" s="73">
        <f t="shared" si="1"/>
        <v>0</v>
      </c>
      <c r="F39" s="37">
        <v>0</v>
      </c>
      <c r="G39" s="37">
        <v>0</v>
      </c>
      <c r="H39" s="37">
        <f t="shared" si="3"/>
        <v>0</v>
      </c>
      <c r="I39" s="45"/>
      <c r="J39" s="77"/>
    </row>
    <row r="40" spans="1:10" ht="21" customHeight="1" x14ac:dyDescent="0.3">
      <c r="A40" s="90"/>
      <c r="B40" s="91"/>
      <c r="C40" s="73"/>
      <c r="D40" s="86"/>
      <c r="E40" s="73"/>
      <c r="F40" s="37">
        <v>0</v>
      </c>
      <c r="G40" s="37">
        <v>0</v>
      </c>
      <c r="H40" s="37">
        <f t="shared" si="3"/>
        <v>0</v>
      </c>
      <c r="I40" s="45"/>
      <c r="J40" s="78"/>
    </row>
    <row r="41" spans="1:10" ht="21" customHeight="1" x14ac:dyDescent="0.3">
      <c r="A41" s="90"/>
      <c r="B41" s="91"/>
      <c r="C41" s="73"/>
      <c r="D41" s="86"/>
      <c r="E41" s="73"/>
      <c r="F41" s="37">
        <v>0</v>
      </c>
      <c r="G41" s="37">
        <v>0</v>
      </c>
      <c r="H41" s="37">
        <f t="shared" si="3"/>
        <v>0</v>
      </c>
      <c r="I41" s="45"/>
      <c r="J41" s="78"/>
    </row>
    <row r="42" spans="1:10" ht="21" customHeight="1" x14ac:dyDescent="0.3">
      <c r="A42" s="90"/>
      <c r="B42" s="91"/>
      <c r="C42" s="73"/>
      <c r="D42" s="86"/>
      <c r="E42" s="73"/>
      <c r="F42" s="37">
        <v>0</v>
      </c>
      <c r="G42" s="37">
        <v>0</v>
      </c>
      <c r="H42" s="37">
        <f t="shared" si="3"/>
        <v>0</v>
      </c>
      <c r="I42" s="45"/>
      <c r="J42" s="78"/>
    </row>
    <row r="43" spans="1:10" s="30" customFormat="1" ht="21" customHeight="1" x14ac:dyDescent="0.3">
      <c r="A43" s="38"/>
      <c r="B43" s="39" t="s">
        <v>32</v>
      </c>
      <c r="C43" s="40">
        <f>SUM(C39)</f>
        <v>0</v>
      </c>
      <c r="D43" s="40">
        <f t="shared" ref="D43:E43" si="10">SUM(D39)</f>
        <v>0</v>
      </c>
      <c r="E43" s="40">
        <f t="shared" si="10"/>
        <v>0</v>
      </c>
      <c r="F43" s="40">
        <f>SUM(F39:F42)</f>
        <v>0</v>
      </c>
      <c r="G43" s="40">
        <f t="shared" ref="G43:H43" si="11">SUM(G39:G42)</f>
        <v>0</v>
      </c>
      <c r="H43" s="40">
        <f t="shared" si="11"/>
        <v>0</v>
      </c>
      <c r="I43" s="46"/>
      <c r="J43" s="79"/>
    </row>
    <row r="44" spans="1:10" ht="21" customHeight="1" x14ac:dyDescent="0.3">
      <c r="A44" s="90">
        <v>8</v>
      </c>
      <c r="B44" s="91" t="s">
        <v>33</v>
      </c>
      <c r="C44" s="73">
        <v>0</v>
      </c>
      <c r="D44" s="86"/>
      <c r="E44" s="73">
        <f t="shared" si="1"/>
        <v>0</v>
      </c>
      <c r="F44" s="37">
        <v>0</v>
      </c>
      <c r="G44" s="37">
        <v>0</v>
      </c>
      <c r="H44" s="37">
        <f t="shared" si="3"/>
        <v>0</v>
      </c>
      <c r="I44" s="45"/>
      <c r="J44" s="82" t="s">
        <v>34</v>
      </c>
    </row>
    <row r="45" spans="1:10" ht="21" customHeight="1" x14ac:dyDescent="0.3">
      <c r="A45" s="90"/>
      <c r="B45" s="91"/>
      <c r="C45" s="73"/>
      <c r="D45" s="86"/>
      <c r="E45" s="73"/>
      <c r="F45" s="37">
        <v>0</v>
      </c>
      <c r="G45" s="37">
        <v>0</v>
      </c>
      <c r="H45" s="37">
        <f t="shared" si="3"/>
        <v>0</v>
      </c>
      <c r="I45" s="45"/>
      <c r="J45" s="83"/>
    </row>
    <row r="46" spans="1:10" s="30" customFormat="1" ht="21" customHeight="1" x14ac:dyDescent="0.3">
      <c r="A46" s="38"/>
      <c r="B46" s="39" t="s">
        <v>35</v>
      </c>
      <c r="C46" s="40">
        <f>SUM(C44)</f>
        <v>0</v>
      </c>
      <c r="D46" s="40">
        <f t="shared" ref="D46:E46" si="12">SUM(D44)</f>
        <v>0</v>
      </c>
      <c r="E46" s="40">
        <f t="shared" si="12"/>
        <v>0</v>
      </c>
      <c r="F46" s="40">
        <f>SUM(F44:F45)</f>
        <v>0</v>
      </c>
      <c r="G46" s="40">
        <f t="shared" ref="G46:H46" si="13">SUM(G44:G45)</f>
        <v>0</v>
      </c>
      <c r="H46" s="40">
        <f t="shared" si="13"/>
        <v>0</v>
      </c>
      <c r="I46" s="46"/>
      <c r="J46" s="84"/>
    </row>
    <row r="47" spans="1:10" ht="21" customHeight="1" x14ac:dyDescent="0.3">
      <c r="A47" s="90">
        <v>9</v>
      </c>
      <c r="B47" s="91" t="s">
        <v>36</v>
      </c>
      <c r="C47" s="73">
        <v>0</v>
      </c>
      <c r="D47" s="86"/>
      <c r="E47" s="73">
        <f t="shared" si="1"/>
        <v>0</v>
      </c>
      <c r="F47" s="37">
        <v>0</v>
      </c>
      <c r="G47" s="37">
        <v>0</v>
      </c>
      <c r="H47" s="37">
        <f t="shared" si="3"/>
        <v>0</v>
      </c>
      <c r="I47" s="45"/>
      <c r="J47" s="74" t="s">
        <v>37</v>
      </c>
    </row>
    <row r="48" spans="1:10" ht="21" customHeight="1" x14ac:dyDescent="0.3">
      <c r="A48" s="90"/>
      <c r="B48" s="91"/>
      <c r="C48" s="73"/>
      <c r="D48" s="86"/>
      <c r="E48" s="73"/>
      <c r="F48" s="37">
        <v>0</v>
      </c>
      <c r="G48" s="37">
        <v>0</v>
      </c>
      <c r="H48" s="37">
        <f t="shared" si="3"/>
        <v>0</v>
      </c>
      <c r="I48" s="45"/>
      <c r="J48" s="75"/>
    </row>
    <row r="49" spans="1:10" ht="21" customHeight="1" x14ac:dyDescent="0.3">
      <c r="A49" s="90"/>
      <c r="B49" s="91"/>
      <c r="C49" s="73"/>
      <c r="D49" s="86"/>
      <c r="E49" s="73"/>
      <c r="F49" s="37">
        <v>0</v>
      </c>
      <c r="G49" s="37">
        <v>0</v>
      </c>
      <c r="H49" s="37">
        <f t="shared" si="3"/>
        <v>0</v>
      </c>
      <c r="I49" s="45"/>
      <c r="J49" s="75"/>
    </row>
    <row r="50" spans="1:10" s="30" customFormat="1" ht="21" customHeight="1" x14ac:dyDescent="0.3">
      <c r="A50" s="38"/>
      <c r="B50" s="39" t="s">
        <v>38</v>
      </c>
      <c r="C50" s="40">
        <f>SUM(C47)</f>
        <v>0</v>
      </c>
      <c r="D50" s="40">
        <f t="shared" ref="D50:E50" si="14">SUM(D47)</f>
        <v>0</v>
      </c>
      <c r="E50" s="40">
        <f t="shared" si="14"/>
        <v>0</v>
      </c>
      <c r="F50" s="40">
        <f>SUM(F47:F49)</f>
        <v>0</v>
      </c>
      <c r="G50" s="40">
        <f t="shared" ref="G50:H50" si="15">SUM(G47:G49)</f>
        <v>0</v>
      </c>
      <c r="H50" s="40">
        <f t="shared" si="15"/>
        <v>0</v>
      </c>
      <c r="I50" s="46"/>
      <c r="J50" s="76"/>
    </row>
    <row r="51" spans="1:10" ht="21" customHeight="1" x14ac:dyDescent="0.3">
      <c r="A51" s="64">
        <v>10</v>
      </c>
      <c r="B51" s="91" t="s">
        <v>39</v>
      </c>
      <c r="C51" s="73">
        <v>15000</v>
      </c>
      <c r="D51" s="86">
        <v>1</v>
      </c>
      <c r="E51" s="73">
        <f t="shared" si="1"/>
        <v>15000</v>
      </c>
      <c r="F51" s="60">
        <v>1254</v>
      </c>
      <c r="G51" s="60">
        <v>0</v>
      </c>
      <c r="H51" s="60">
        <f>F51+G51</f>
        <v>1254</v>
      </c>
      <c r="I51" s="63" t="s">
        <v>86</v>
      </c>
      <c r="J51" s="77"/>
    </row>
    <row r="52" spans="1:10" ht="21" customHeight="1" x14ac:dyDescent="0.3">
      <c r="A52" s="65"/>
      <c r="B52" s="91"/>
      <c r="C52" s="73"/>
      <c r="D52" s="86"/>
      <c r="E52" s="73"/>
      <c r="F52" s="60">
        <v>1500</v>
      </c>
      <c r="G52" s="60">
        <v>0</v>
      </c>
      <c r="H52" s="60">
        <f>F52+G52</f>
        <v>1500</v>
      </c>
      <c r="I52" s="63" t="s">
        <v>114</v>
      </c>
      <c r="J52" s="78"/>
    </row>
    <row r="53" spans="1:10" ht="21" customHeight="1" x14ac:dyDescent="0.3">
      <c r="A53" s="65"/>
      <c r="B53" s="91"/>
      <c r="C53" s="73"/>
      <c r="D53" s="86"/>
      <c r="E53" s="73"/>
      <c r="F53" s="60">
        <v>836</v>
      </c>
      <c r="G53" s="60">
        <v>0</v>
      </c>
      <c r="H53" s="60">
        <f t="shared" ref="H53:H64" si="16">F53+G53</f>
        <v>836</v>
      </c>
      <c r="I53" s="62" t="s">
        <v>87</v>
      </c>
      <c r="J53" s="78"/>
    </row>
    <row r="54" spans="1:10" ht="21" customHeight="1" x14ac:dyDescent="0.3">
      <c r="A54" s="65"/>
      <c r="B54" s="91"/>
      <c r="C54" s="73"/>
      <c r="D54" s="86"/>
      <c r="E54" s="73"/>
      <c r="F54" s="60">
        <v>49</v>
      </c>
      <c r="G54" s="60">
        <v>0</v>
      </c>
      <c r="H54" s="60">
        <f t="shared" si="16"/>
        <v>49</v>
      </c>
      <c r="I54" s="62" t="s">
        <v>123</v>
      </c>
      <c r="J54" s="78"/>
    </row>
    <row r="55" spans="1:10" ht="21" customHeight="1" x14ac:dyDescent="0.3">
      <c r="A55" s="65"/>
      <c r="B55" s="91"/>
      <c r="C55" s="73"/>
      <c r="D55" s="86"/>
      <c r="E55" s="73"/>
      <c r="F55" s="60">
        <v>120</v>
      </c>
      <c r="G55" s="60">
        <v>0</v>
      </c>
      <c r="H55" s="60">
        <f t="shared" si="16"/>
        <v>120</v>
      </c>
      <c r="I55" s="62" t="s">
        <v>91</v>
      </c>
      <c r="J55" s="78"/>
    </row>
    <row r="56" spans="1:10" ht="21" customHeight="1" x14ac:dyDescent="0.3">
      <c r="A56" s="65"/>
      <c r="B56" s="91"/>
      <c r="C56" s="73"/>
      <c r="D56" s="86"/>
      <c r="E56" s="73"/>
      <c r="F56" s="60">
        <v>720</v>
      </c>
      <c r="G56" s="60">
        <v>0</v>
      </c>
      <c r="H56" s="60">
        <f t="shared" si="16"/>
        <v>720</v>
      </c>
      <c r="I56" s="62" t="s">
        <v>88</v>
      </c>
      <c r="J56" s="78"/>
    </row>
    <row r="57" spans="1:10" ht="21" customHeight="1" x14ac:dyDescent="0.3">
      <c r="A57" s="65"/>
      <c r="B57" s="91"/>
      <c r="C57" s="73"/>
      <c r="D57" s="86"/>
      <c r="E57" s="73"/>
      <c r="F57" s="60">
        <v>0</v>
      </c>
      <c r="G57" s="60">
        <v>76</v>
      </c>
      <c r="H57" s="60">
        <f t="shared" si="16"/>
        <v>76</v>
      </c>
      <c r="I57" s="62" t="s">
        <v>122</v>
      </c>
      <c r="J57" s="78"/>
    </row>
    <row r="58" spans="1:10" ht="21" customHeight="1" x14ac:dyDescent="0.3">
      <c r="A58" s="65"/>
      <c r="B58" s="91"/>
      <c r="C58" s="73"/>
      <c r="D58" s="86"/>
      <c r="E58" s="73"/>
      <c r="F58" s="60">
        <v>120</v>
      </c>
      <c r="G58" s="60">
        <v>0</v>
      </c>
      <c r="H58" s="60">
        <f t="shared" si="16"/>
        <v>120</v>
      </c>
      <c r="I58" s="62" t="s">
        <v>119</v>
      </c>
      <c r="J58" s="78"/>
    </row>
    <row r="59" spans="1:10" ht="21" customHeight="1" x14ac:dyDescent="0.3">
      <c r="A59" s="65"/>
      <c r="B59" s="91"/>
      <c r="C59" s="73"/>
      <c r="D59" s="86"/>
      <c r="E59" s="73"/>
      <c r="F59" s="60">
        <v>188</v>
      </c>
      <c r="G59" s="60">
        <v>0</v>
      </c>
      <c r="H59" s="60">
        <f t="shared" si="16"/>
        <v>188</v>
      </c>
      <c r="I59" s="62" t="s">
        <v>120</v>
      </c>
      <c r="J59" s="78"/>
    </row>
    <row r="60" spans="1:10" ht="21" customHeight="1" x14ac:dyDescent="0.3">
      <c r="A60" s="65"/>
      <c r="B60" s="91"/>
      <c r="C60" s="73"/>
      <c r="D60" s="86"/>
      <c r="E60" s="73"/>
      <c r="F60" s="60">
        <v>38</v>
      </c>
      <c r="G60" s="60">
        <v>0</v>
      </c>
      <c r="H60" s="60">
        <f t="shared" si="16"/>
        <v>38</v>
      </c>
      <c r="I60" s="62" t="s">
        <v>127</v>
      </c>
      <c r="J60" s="78"/>
    </row>
    <row r="61" spans="1:10" ht="21" customHeight="1" x14ac:dyDescent="0.3">
      <c r="A61" s="65"/>
      <c r="B61" s="91"/>
      <c r="C61" s="73"/>
      <c r="D61" s="86"/>
      <c r="E61" s="73"/>
      <c r="F61" s="60">
        <v>0</v>
      </c>
      <c r="G61" s="60">
        <v>95</v>
      </c>
      <c r="H61" s="60">
        <f t="shared" si="16"/>
        <v>95</v>
      </c>
      <c r="I61" s="62" t="s">
        <v>128</v>
      </c>
      <c r="J61" s="78"/>
    </row>
    <row r="62" spans="1:10" ht="21" customHeight="1" x14ac:dyDescent="0.3">
      <c r="A62" s="65"/>
      <c r="B62" s="91"/>
      <c r="C62" s="73"/>
      <c r="D62" s="86"/>
      <c r="E62" s="73"/>
      <c r="F62" s="60">
        <v>24</v>
      </c>
      <c r="G62" s="60">
        <v>0</v>
      </c>
      <c r="H62" s="60">
        <f t="shared" si="16"/>
        <v>24</v>
      </c>
      <c r="I62" s="62" t="s">
        <v>118</v>
      </c>
      <c r="J62" s="78"/>
    </row>
    <row r="63" spans="1:10" ht="21" customHeight="1" x14ac:dyDescent="0.3">
      <c r="A63" s="65"/>
      <c r="B63" s="91"/>
      <c r="C63" s="73"/>
      <c r="D63" s="86"/>
      <c r="E63" s="73"/>
      <c r="F63" s="60">
        <v>3582</v>
      </c>
      <c r="G63" s="60">
        <v>0</v>
      </c>
      <c r="H63" s="60">
        <f t="shared" si="16"/>
        <v>3582</v>
      </c>
      <c r="I63" s="62" t="s">
        <v>121</v>
      </c>
      <c r="J63" s="78"/>
    </row>
    <row r="64" spans="1:10" ht="21" customHeight="1" x14ac:dyDescent="0.3">
      <c r="A64" s="66"/>
      <c r="B64" s="91"/>
      <c r="C64" s="73"/>
      <c r="D64" s="86"/>
      <c r="E64" s="73"/>
      <c r="F64" s="60">
        <v>75</v>
      </c>
      <c r="G64" s="60">
        <v>0</v>
      </c>
      <c r="H64" s="60">
        <f t="shared" si="16"/>
        <v>75</v>
      </c>
      <c r="I64" s="62" t="s">
        <v>115</v>
      </c>
      <c r="J64" s="78"/>
    </row>
    <row r="65" spans="1:10" s="30" customFormat="1" ht="21" customHeight="1" x14ac:dyDescent="0.3">
      <c r="A65" s="38"/>
      <c r="B65" s="39" t="s">
        <v>40</v>
      </c>
      <c r="C65" s="40">
        <f>SUM(C51)</f>
        <v>15000</v>
      </c>
      <c r="D65" s="40">
        <f t="shared" ref="D65:E65" si="17">SUM(D51)</f>
        <v>1</v>
      </c>
      <c r="E65" s="40">
        <f t="shared" si="17"/>
        <v>15000</v>
      </c>
      <c r="F65" s="40">
        <f>SUM(F51:F64)</f>
        <v>8506</v>
      </c>
      <c r="G65" s="40">
        <f t="shared" ref="G65" si="18">SUM(G51:G64)</f>
        <v>171</v>
      </c>
      <c r="H65" s="40">
        <f>SUM(H51:H64)</f>
        <v>8677</v>
      </c>
      <c r="I65" s="46"/>
      <c r="J65" s="79"/>
    </row>
    <row r="66" spans="1:10" ht="21" customHeight="1" x14ac:dyDescent="0.3">
      <c r="A66" s="38"/>
      <c r="B66" s="39" t="s">
        <v>41</v>
      </c>
      <c r="C66" s="40">
        <f>SUM(C65,C50,C46,C43,C38,C35,C26,C19,C14,C11)</f>
        <v>20000</v>
      </c>
      <c r="D66" s="40">
        <f>SUM(D65,D50,D46,D43,D38,D35,D26,D19,D14,D11)</f>
        <v>4</v>
      </c>
      <c r="E66" s="40">
        <f>SUM(E65,E50,E46,E43,E38,E35,E26,E19,E14,E11)</f>
        <v>20000</v>
      </c>
      <c r="F66" s="40">
        <f>SUM(F65,F50,F46,F43,F38,F35,F26,F19,F14,F11)</f>
        <v>20946.099999999999</v>
      </c>
      <c r="G66" s="40">
        <f>SUM(G65,G50,G46,G43,G38,G35,G26,G19,G14,G11)</f>
        <v>258.68</v>
      </c>
      <c r="H66" s="40">
        <f>SUM(H65,H50,H46,H43,H38,H35,H26,H19,H14,H11)</f>
        <v>21204.78</v>
      </c>
      <c r="I66" s="46"/>
      <c r="J66" s="47"/>
    </row>
    <row r="70" spans="1:10" ht="21" customHeight="1" x14ac:dyDescent="0.3">
      <c r="A70" s="95" t="s">
        <v>42</v>
      </c>
      <c r="B70" s="96"/>
      <c r="C70" s="97" t="s">
        <v>43</v>
      </c>
      <c r="D70" s="97"/>
      <c r="E70" s="97" t="s">
        <v>44</v>
      </c>
      <c r="F70" s="97"/>
      <c r="G70" s="97" t="s">
        <v>45</v>
      </c>
      <c r="H70" s="97"/>
      <c r="I70" s="48" t="s">
        <v>46</v>
      </c>
    </row>
    <row r="71" spans="1:10" ht="21" customHeight="1" x14ac:dyDescent="0.3">
      <c r="A71" s="87">
        <f>E66</f>
        <v>20000</v>
      </c>
      <c r="B71" s="88"/>
      <c r="C71" s="88">
        <f>H66</f>
        <v>21204.78</v>
      </c>
      <c r="D71" s="88"/>
      <c r="E71" s="88">
        <f>F66</f>
        <v>20946.099999999999</v>
      </c>
      <c r="F71" s="88"/>
      <c r="G71" s="88">
        <f>G66</f>
        <v>258.68</v>
      </c>
      <c r="H71" s="88"/>
      <c r="I71" s="49">
        <f>A71-C71</f>
        <v>-1204.7799999999988</v>
      </c>
    </row>
    <row r="73" spans="1:10" ht="21" customHeight="1" x14ac:dyDescent="0.3">
      <c r="A73" s="41" t="s">
        <v>47</v>
      </c>
      <c r="B73" s="42"/>
      <c r="C73" s="43" t="s">
        <v>48</v>
      </c>
      <c r="D73" s="41"/>
      <c r="E73" s="41" t="s">
        <v>49</v>
      </c>
      <c r="F73" s="41"/>
      <c r="G73" s="41" t="s">
        <v>50</v>
      </c>
      <c r="H73" s="41"/>
      <c r="I73" s="42"/>
    </row>
  </sheetData>
  <mergeCells count="76">
    <mergeCell ref="A20:A25"/>
    <mergeCell ref="B20:B25"/>
    <mergeCell ref="C20:C25"/>
    <mergeCell ref="D20:D25"/>
    <mergeCell ref="E20:E25"/>
    <mergeCell ref="C2:H2"/>
    <mergeCell ref="C6:E6"/>
    <mergeCell ref="F6:I6"/>
    <mergeCell ref="A70:B70"/>
    <mergeCell ref="C70:D70"/>
    <mergeCell ref="E70:F70"/>
    <mergeCell ref="G70:H70"/>
    <mergeCell ref="B8:B10"/>
    <mergeCell ref="B12:B13"/>
    <mergeCell ref="B15:B18"/>
    <mergeCell ref="B36:B37"/>
    <mergeCell ref="B39:B42"/>
    <mergeCell ref="B44:B45"/>
    <mergeCell ref="B47:B49"/>
    <mergeCell ref="C8:C10"/>
    <mergeCell ref="A71:B71"/>
    <mergeCell ref="C71:D71"/>
    <mergeCell ref="E71:F71"/>
    <mergeCell ref="G71:H71"/>
    <mergeCell ref="A6:A7"/>
    <mergeCell ref="A8:A10"/>
    <mergeCell ref="A12:A13"/>
    <mergeCell ref="A15:A18"/>
    <mergeCell ref="A36:A37"/>
    <mergeCell ref="A39:A42"/>
    <mergeCell ref="A44:A45"/>
    <mergeCell ref="A47:A49"/>
    <mergeCell ref="A51:A64"/>
    <mergeCell ref="B6:B7"/>
    <mergeCell ref="B51:B64"/>
    <mergeCell ref="C12:C13"/>
    <mergeCell ref="C15:C18"/>
    <mergeCell ref="C36:C37"/>
    <mergeCell ref="C39:C42"/>
    <mergeCell ref="C44:C45"/>
    <mergeCell ref="C47:C49"/>
    <mergeCell ref="C51:C64"/>
    <mergeCell ref="D39:D42"/>
    <mergeCell ref="D44:D45"/>
    <mergeCell ref="D47:D49"/>
    <mergeCell ref="D51:D64"/>
    <mergeCell ref="D8:D10"/>
    <mergeCell ref="D12:D13"/>
    <mergeCell ref="D15:D18"/>
    <mergeCell ref="E8:E10"/>
    <mergeCell ref="E12:E13"/>
    <mergeCell ref="E15:E18"/>
    <mergeCell ref="D36:D37"/>
    <mergeCell ref="E36:E37"/>
    <mergeCell ref="E39:E42"/>
    <mergeCell ref="E44:E45"/>
    <mergeCell ref="E47:E49"/>
    <mergeCell ref="E51:E64"/>
    <mergeCell ref="J47:J50"/>
    <mergeCell ref="J51:J65"/>
    <mergeCell ref="H4:I5"/>
    <mergeCell ref="J20:J26"/>
    <mergeCell ref="J27:J35"/>
    <mergeCell ref="J36:J38"/>
    <mergeCell ref="J39:J43"/>
    <mergeCell ref="J44:J46"/>
    <mergeCell ref="J4:J5"/>
    <mergeCell ref="J6:J7"/>
    <mergeCell ref="J8:J11"/>
    <mergeCell ref="J12:J14"/>
    <mergeCell ref="J15:J19"/>
    <mergeCell ref="A27:A34"/>
    <mergeCell ref="B27:B34"/>
    <mergeCell ref="C27:C34"/>
    <mergeCell ref="D27:D34"/>
    <mergeCell ref="E27:E34"/>
  </mergeCells>
  <phoneticPr fontId="12" type="noConversion"/>
  <pageMargins left="0.69930555555555596" right="0.69930555555555596" top="0.75" bottom="0.75" header="0.3" footer="0.3"/>
  <pageSetup paperSize="9" scale="4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2"/>
  <sheetViews>
    <sheetView topLeftCell="D13" workbookViewId="0">
      <selection activeCell="Q42" sqref="Q42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92" t="s">
        <v>51</v>
      </c>
      <c r="C3" s="92"/>
      <c r="D3" s="92"/>
      <c r="E3" s="92"/>
      <c r="F3" s="92"/>
      <c r="G3" s="92"/>
      <c r="H3" s="92"/>
      <c r="I3" s="92"/>
      <c r="J3" s="92"/>
      <c r="K3" s="92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112" t="s">
        <v>53</v>
      </c>
      <c r="G5" s="112"/>
      <c r="H5" s="5" t="s">
        <v>54</v>
      </c>
      <c r="I5" s="4"/>
      <c r="J5" s="112" t="s">
        <v>55</v>
      </c>
      <c r="K5" s="113"/>
    </row>
    <row r="6" spans="2:11" ht="20.100000000000001" customHeight="1" x14ac:dyDescent="0.3">
      <c r="B6" s="6"/>
      <c r="C6" s="7"/>
      <c r="D6" s="8" t="s">
        <v>56</v>
      </c>
      <c r="E6" s="8"/>
      <c r="F6" s="114" t="s">
        <v>57</v>
      </c>
      <c r="G6" s="114"/>
      <c r="H6" s="8" t="s">
        <v>58</v>
      </c>
      <c r="I6" s="7"/>
      <c r="J6" s="114" t="s">
        <v>59</v>
      </c>
      <c r="K6" s="115"/>
    </row>
    <row r="7" spans="2:11" ht="20.100000000000001" customHeight="1" x14ac:dyDescent="0.3">
      <c r="B7" s="6"/>
      <c r="C7" s="7"/>
      <c r="D7" s="8" t="s">
        <v>60</v>
      </c>
      <c r="E7" s="8"/>
      <c r="F7" s="114" t="s">
        <v>96</v>
      </c>
      <c r="G7" s="114"/>
      <c r="H7" s="8" t="s">
        <v>61</v>
      </c>
      <c r="I7" s="22"/>
      <c r="J7" s="114">
        <v>8.27</v>
      </c>
      <c r="K7" s="115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09" t="s">
        <v>95</v>
      </c>
      <c r="K8" s="110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26" t="s">
        <v>2</v>
      </c>
      <c r="C10" s="127"/>
      <c r="D10" s="14" t="s">
        <v>63</v>
      </c>
      <c r="E10" s="98" t="s">
        <v>64</v>
      </c>
      <c r="F10" s="100"/>
      <c r="G10" s="16" t="s">
        <v>65</v>
      </c>
      <c r="H10" s="15" t="s">
        <v>66</v>
      </c>
      <c r="I10" s="98" t="s">
        <v>67</v>
      </c>
      <c r="J10" s="100"/>
      <c r="K10" s="16" t="s">
        <v>68</v>
      </c>
    </row>
    <row r="11" spans="2:11" ht="20.100000000000001" customHeight="1" x14ac:dyDescent="0.3">
      <c r="B11" s="118">
        <v>1</v>
      </c>
      <c r="C11" s="119"/>
      <c r="D11" s="103" t="s">
        <v>69</v>
      </c>
      <c r="E11" s="118" t="s">
        <v>70</v>
      </c>
      <c r="F11" s="119"/>
      <c r="G11" s="17">
        <v>1182</v>
      </c>
      <c r="H11" s="17">
        <v>1182</v>
      </c>
      <c r="I11" s="107"/>
      <c r="J11" s="108"/>
      <c r="K11" s="24" t="s">
        <v>105</v>
      </c>
    </row>
    <row r="12" spans="2:11" ht="23" customHeight="1" x14ac:dyDescent="0.3">
      <c r="B12" s="118">
        <v>2</v>
      </c>
      <c r="C12" s="119"/>
      <c r="D12" s="104"/>
      <c r="E12" s="120" t="s">
        <v>72</v>
      </c>
      <c r="F12" s="121"/>
      <c r="G12" s="17">
        <v>23.2</v>
      </c>
      <c r="H12" s="17">
        <v>23.2</v>
      </c>
      <c r="I12" s="107"/>
      <c r="J12" s="108"/>
      <c r="K12" s="24" t="s">
        <v>98</v>
      </c>
    </row>
    <row r="13" spans="2:11" ht="23" customHeight="1" x14ac:dyDescent="0.3">
      <c r="B13" s="54"/>
      <c r="C13" s="55"/>
      <c r="D13" s="104"/>
      <c r="E13" s="124"/>
      <c r="F13" s="125"/>
      <c r="G13" s="59">
        <v>48.83</v>
      </c>
      <c r="H13" s="59">
        <v>48.83</v>
      </c>
      <c r="I13" s="56"/>
      <c r="J13" s="57"/>
      <c r="K13" s="24" t="s">
        <v>97</v>
      </c>
    </row>
    <row r="14" spans="2:11" ht="20.100000000000001" customHeight="1" x14ac:dyDescent="0.3">
      <c r="B14" s="118">
        <v>3</v>
      </c>
      <c r="C14" s="119"/>
      <c r="D14" s="104"/>
      <c r="E14" s="118" t="s">
        <v>73</v>
      </c>
      <c r="F14" s="119"/>
      <c r="G14" s="17">
        <v>0</v>
      </c>
      <c r="H14" s="17">
        <v>0</v>
      </c>
      <c r="I14" s="107"/>
      <c r="J14" s="108"/>
      <c r="K14" s="24" t="s">
        <v>71</v>
      </c>
    </row>
    <row r="15" spans="2:11" ht="20.100000000000001" customHeight="1" x14ac:dyDescent="0.3">
      <c r="B15" s="54"/>
      <c r="C15" s="55"/>
      <c r="D15" s="104"/>
      <c r="E15" s="120" t="s">
        <v>74</v>
      </c>
      <c r="F15" s="121"/>
      <c r="G15" s="59">
        <v>150</v>
      </c>
      <c r="H15" s="59">
        <v>0</v>
      </c>
      <c r="I15" s="56"/>
      <c r="J15" s="57">
        <v>150</v>
      </c>
      <c r="K15" s="24" t="s">
        <v>100</v>
      </c>
    </row>
    <row r="16" spans="2:11" ht="20.100000000000001" customHeight="1" x14ac:dyDescent="0.3">
      <c r="B16" s="118">
        <v>4</v>
      </c>
      <c r="C16" s="119"/>
      <c r="D16" s="104"/>
      <c r="E16" s="122"/>
      <c r="F16" s="123"/>
      <c r="G16" s="17">
        <v>87.34</v>
      </c>
      <c r="H16" s="17">
        <v>0</v>
      </c>
      <c r="I16" s="107">
        <v>87.34</v>
      </c>
      <c r="J16" s="108"/>
      <c r="K16" s="24" t="s">
        <v>99</v>
      </c>
    </row>
    <row r="17" spans="1:11" ht="20.100000000000001" customHeight="1" x14ac:dyDescent="0.3">
      <c r="B17" s="54"/>
      <c r="C17" s="55"/>
      <c r="D17" s="58"/>
      <c r="E17" s="122"/>
      <c r="F17" s="123"/>
      <c r="G17" s="59">
        <v>485</v>
      </c>
      <c r="H17" s="59">
        <v>485</v>
      </c>
      <c r="I17" s="56"/>
      <c r="J17" s="57"/>
      <c r="K17" s="24" t="s">
        <v>101</v>
      </c>
    </row>
    <row r="18" spans="1:11" ht="20.100000000000001" customHeight="1" x14ac:dyDescent="0.3">
      <c r="B18" s="54"/>
      <c r="C18" s="55"/>
      <c r="D18" s="58"/>
      <c r="E18" s="124"/>
      <c r="F18" s="125"/>
      <c r="G18" s="59">
        <v>46</v>
      </c>
      <c r="H18" s="59">
        <v>46</v>
      </c>
      <c r="I18" s="56"/>
      <c r="J18" s="57"/>
      <c r="K18" s="24" t="s">
        <v>102</v>
      </c>
    </row>
    <row r="19" spans="1:11" ht="20.100000000000001" customHeight="1" x14ac:dyDescent="0.3">
      <c r="B19" s="118">
        <v>5</v>
      </c>
      <c r="C19" s="119"/>
      <c r="D19" s="103" t="s">
        <v>39</v>
      </c>
      <c r="E19" s="106" t="s">
        <v>103</v>
      </c>
      <c r="F19" s="106"/>
      <c r="G19" s="17">
        <v>124</v>
      </c>
      <c r="H19" s="17">
        <v>124</v>
      </c>
      <c r="I19" s="107"/>
      <c r="J19" s="108"/>
      <c r="K19" s="24" t="s">
        <v>104</v>
      </c>
    </row>
    <row r="20" spans="1:11" ht="20.100000000000001" customHeight="1" x14ac:dyDescent="0.3">
      <c r="B20" s="118">
        <v>6</v>
      </c>
      <c r="C20" s="119"/>
      <c r="D20" s="104"/>
      <c r="E20" s="106"/>
      <c r="F20" s="106"/>
      <c r="G20" s="17">
        <v>0</v>
      </c>
      <c r="H20" s="17"/>
      <c r="I20" s="107"/>
      <c r="J20" s="108"/>
      <c r="K20" s="24"/>
    </row>
    <row r="21" spans="1:11" ht="20.100000000000001" customHeight="1" x14ac:dyDescent="0.3">
      <c r="B21" s="118">
        <v>7</v>
      </c>
      <c r="C21" s="119"/>
      <c r="D21" s="105"/>
      <c r="E21" s="106"/>
      <c r="F21" s="106"/>
      <c r="G21" s="17">
        <v>0</v>
      </c>
      <c r="H21" s="17"/>
      <c r="I21" s="107"/>
      <c r="J21" s="108"/>
      <c r="K21" s="24"/>
    </row>
    <row r="22" spans="1:11" ht="20.100000000000001" customHeight="1" x14ac:dyDescent="0.3">
      <c r="B22" s="98" t="s">
        <v>41</v>
      </c>
      <c r="C22" s="99"/>
      <c r="D22" s="99"/>
      <c r="E22" s="99"/>
      <c r="F22" s="100"/>
      <c r="G22" s="18">
        <f>SUM(G11:G21)</f>
        <v>2146.37</v>
      </c>
      <c r="H22" s="18">
        <f>SUM(H11:H21)</f>
        <v>1909.03</v>
      </c>
      <c r="I22" s="101">
        <f>SUM(I11:J21)</f>
        <v>237.34</v>
      </c>
      <c r="J22" s="102"/>
      <c r="K22" s="25"/>
    </row>
    <row r="23" spans="1:11" ht="20.100000000000001" customHeight="1" x14ac:dyDescent="0.3">
      <c r="B23" s="13"/>
      <c r="C23" s="13"/>
      <c r="D23" s="13"/>
      <c r="E23" s="13"/>
      <c r="F23" s="13"/>
      <c r="G23" s="13"/>
      <c r="H23" s="13"/>
      <c r="I23" s="13"/>
      <c r="J23" s="26"/>
      <c r="K23" s="13"/>
    </row>
    <row r="24" spans="1:11" ht="20.100000000000001" customHeight="1" x14ac:dyDescent="0.3">
      <c r="B24" s="116" t="s">
        <v>66</v>
      </c>
      <c r="C24" s="116"/>
      <c r="D24" s="116"/>
      <c r="E24" s="116"/>
      <c r="F24" s="116"/>
      <c r="G24" s="116" t="s">
        <v>75</v>
      </c>
      <c r="H24" s="116"/>
      <c r="I24" s="116"/>
      <c r="J24" s="116"/>
      <c r="K24" s="16" t="s">
        <v>76</v>
      </c>
    </row>
    <row r="25" spans="1:11" ht="20.100000000000001" customHeight="1" x14ac:dyDescent="0.3">
      <c r="B25" s="117">
        <f>H22</f>
        <v>1909.03</v>
      </c>
      <c r="C25" s="117"/>
      <c r="D25" s="117"/>
      <c r="E25" s="117"/>
      <c r="F25" s="117"/>
      <c r="G25" s="117">
        <f>I22</f>
        <v>237.34</v>
      </c>
      <c r="H25" s="117"/>
      <c r="I25" s="117"/>
      <c r="J25" s="117"/>
      <c r="K25" s="27">
        <f>SUM(B25:J25)</f>
        <v>2146.37</v>
      </c>
    </row>
    <row r="26" spans="1:11" ht="20.100000000000001" customHeight="1" x14ac:dyDescent="0.3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20.100000000000001" customHeight="1" x14ac:dyDescent="0.3">
      <c r="B27" s="13" t="s">
        <v>77</v>
      </c>
      <c r="C27" s="13"/>
      <c r="D27" s="13"/>
      <c r="E27" s="13"/>
      <c r="F27" s="13" t="s">
        <v>48</v>
      </c>
      <c r="G27" s="13" t="s">
        <v>78</v>
      </c>
      <c r="H27" s="13"/>
      <c r="I27" s="13"/>
      <c r="J27" s="13" t="s">
        <v>50</v>
      </c>
      <c r="K27" s="13"/>
    </row>
    <row r="30" spans="1:11" ht="17.649999999999999" x14ac:dyDescent="0.3">
      <c r="A30" s="92" t="s">
        <v>79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2" spans="1:11" ht="20.100000000000001" customHeight="1" x14ac:dyDescent="0.3">
      <c r="B32" s="3"/>
      <c r="C32" s="4"/>
      <c r="D32" s="5" t="s">
        <v>52</v>
      </c>
      <c r="E32" s="5"/>
      <c r="F32" s="112" t="str">
        <f>F5</f>
        <v>王凤雨</v>
      </c>
      <c r="G32" s="112"/>
      <c r="H32" s="5" t="s">
        <v>54</v>
      </c>
      <c r="I32" s="4"/>
      <c r="J32" s="112" t="str">
        <f>J5</f>
        <v>助理</v>
      </c>
      <c r="K32" s="113"/>
    </row>
    <row r="33" spans="2:11" ht="20.100000000000001" customHeight="1" x14ac:dyDescent="0.3">
      <c r="B33" s="6"/>
      <c r="C33" s="7"/>
      <c r="D33" s="8" t="s">
        <v>56</v>
      </c>
      <c r="E33" s="8"/>
      <c r="F33" s="114" t="str">
        <f>F6</f>
        <v>北京</v>
      </c>
      <c r="G33" s="114"/>
      <c r="H33" s="8" t="s">
        <v>58</v>
      </c>
      <c r="I33" s="7"/>
      <c r="J33" s="114" t="str">
        <f>J6</f>
        <v>企划活动部</v>
      </c>
      <c r="K33" s="115"/>
    </row>
    <row r="34" spans="2:11" ht="20.100000000000001" customHeight="1" x14ac:dyDescent="0.3">
      <c r="B34" s="6"/>
      <c r="C34" s="7"/>
      <c r="D34" s="8" t="s">
        <v>60</v>
      </c>
      <c r="E34" s="8"/>
      <c r="F34" s="114" t="str">
        <f>F7</f>
        <v>8.22-25</v>
      </c>
      <c r="G34" s="114"/>
      <c r="H34" s="8" t="s">
        <v>61</v>
      </c>
      <c r="I34" s="22"/>
      <c r="J34" s="114">
        <f>J7</f>
        <v>8.27</v>
      </c>
      <c r="K34" s="115"/>
    </row>
    <row r="35" spans="2:11" ht="20.100000000000001" customHeight="1" x14ac:dyDescent="0.3">
      <c r="B35" s="9"/>
      <c r="C35" s="10"/>
      <c r="D35" s="11"/>
      <c r="E35" s="11"/>
      <c r="F35" s="12"/>
      <c r="G35" s="12"/>
      <c r="H35" s="11" t="s">
        <v>62</v>
      </c>
      <c r="I35" s="23"/>
      <c r="J35" s="109" t="str">
        <f>J8</f>
        <v>HMZA-190622-CZH683</v>
      </c>
      <c r="K35" s="110"/>
    </row>
    <row r="36" spans="2:11" ht="20.100000000000001" customHeight="1" x14ac:dyDescent="0.3"/>
    <row r="37" spans="2:11" ht="20.100000000000001" customHeight="1" x14ac:dyDescent="0.3">
      <c r="B37" s="106"/>
      <c r="C37" s="106"/>
      <c r="D37" s="19" t="s">
        <v>80</v>
      </c>
      <c r="E37" s="106" t="s">
        <v>81</v>
      </c>
      <c r="F37" s="106"/>
      <c r="G37" s="17" t="s">
        <v>82</v>
      </c>
      <c r="H37" s="17" t="s">
        <v>83</v>
      </c>
      <c r="I37" s="111" t="s">
        <v>41</v>
      </c>
      <c r="J37" s="111"/>
      <c r="K37" s="28" t="s">
        <v>68</v>
      </c>
    </row>
    <row r="38" spans="2:11" ht="20.100000000000001" customHeight="1" x14ac:dyDescent="0.3">
      <c r="B38" s="106">
        <v>1</v>
      </c>
      <c r="C38" s="106"/>
      <c r="D38" s="20" t="s">
        <v>106</v>
      </c>
      <c r="E38" s="106" t="s">
        <v>107</v>
      </c>
      <c r="F38" s="106"/>
      <c r="G38" s="17">
        <v>100</v>
      </c>
      <c r="H38" s="17">
        <v>2</v>
      </c>
      <c r="I38" s="107">
        <f>G38*H38</f>
        <v>200</v>
      </c>
      <c r="J38" s="108"/>
      <c r="K38" s="29"/>
    </row>
    <row r="39" spans="2:11" ht="20.100000000000001" customHeight="1" x14ac:dyDescent="0.3">
      <c r="B39" s="106">
        <v>2</v>
      </c>
      <c r="C39" s="106"/>
      <c r="D39" s="20" t="s">
        <v>106</v>
      </c>
      <c r="E39" s="106" t="s">
        <v>108</v>
      </c>
      <c r="F39" s="106"/>
      <c r="G39" s="17">
        <v>200</v>
      </c>
      <c r="H39" s="17">
        <v>2</v>
      </c>
      <c r="I39" s="107">
        <f t="shared" ref="I39:I40" si="0">G39*H39</f>
        <v>400</v>
      </c>
      <c r="J39" s="108"/>
      <c r="K39" s="29"/>
    </row>
    <row r="40" spans="2:11" ht="20.100000000000001" customHeight="1" x14ac:dyDescent="0.3">
      <c r="B40" s="106">
        <v>3</v>
      </c>
      <c r="C40" s="106"/>
      <c r="D40" s="20"/>
      <c r="E40" s="106"/>
      <c r="F40" s="106"/>
      <c r="G40" s="17">
        <v>0</v>
      </c>
      <c r="H40" s="17">
        <v>0</v>
      </c>
      <c r="I40" s="107">
        <f t="shared" si="0"/>
        <v>0</v>
      </c>
      <c r="J40" s="108"/>
      <c r="K40" s="29"/>
    </row>
    <row r="41" spans="2:11" ht="20.100000000000001" customHeight="1" x14ac:dyDescent="0.3">
      <c r="B41" s="98" t="s">
        <v>41</v>
      </c>
      <c r="C41" s="99"/>
      <c r="D41" s="99"/>
      <c r="E41" s="99"/>
      <c r="F41" s="100"/>
      <c r="G41" s="18"/>
      <c r="H41" s="18">
        <f>SUM(H23:H40)</f>
        <v>4</v>
      </c>
      <c r="I41" s="101">
        <f>SUM(I38:J40)</f>
        <v>600</v>
      </c>
      <c r="J41" s="102"/>
      <c r="K41" s="25"/>
    </row>
    <row r="42" spans="2:11" ht="20.100000000000001" customHeight="1" x14ac:dyDescent="0.3">
      <c r="B42" s="13" t="s">
        <v>77</v>
      </c>
      <c r="C42" s="13"/>
      <c r="D42" s="13"/>
      <c r="E42" s="13"/>
      <c r="F42" s="13" t="s">
        <v>48</v>
      </c>
      <c r="G42" s="13" t="s">
        <v>78</v>
      </c>
      <c r="H42" s="13"/>
      <c r="I42" s="13"/>
      <c r="J42" s="13" t="s">
        <v>50</v>
      </c>
      <c r="K42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3"/>
    <mergeCell ref="B14:C14"/>
    <mergeCell ref="E14:F14"/>
    <mergeCell ref="I14:J14"/>
    <mergeCell ref="B16:C16"/>
    <mergeCell ref="I16:J16"/>
    <mergeCell ref="E15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I38:J38"/>
    <mergeCell ref="F32:G32"/>
    <mergeCell ref="J32:K32"/>
    <mergeCell ref="F33:G33"/>
    <mergeCell ref="J33:K33"/>
    <mergeCell ref="F34:G34"/>
    <mergeCell ref="J34:K34"/>
    <mergeCell ref="B41:F41"/>
    <mergeCell ref="I41:J41"/>
    <mergeCell ref="D11:D16"/>
    <mergeCell ref="D19:D21"/>
    <mergeCell ref="B39:C39"/>
    <mergeCell ref="E39:F39"/>
    <mergeCell ref="I39:J39"/>
    <mergeCell ref="B40:C40"/>
    <mergeCell ref="E40:F40"/>
    <mergeCell ref="I40:J40"/>
    <mergeCell ref="J35:K35"/>
    <mergeCell ref="B37:C37"/>
    <mergeCell ref="E37:F37"/>
    <mergeCell ref="I37:J37"/>
    <mergeCell ref="B38:C38"/>
    <mergeCell ref="E38:F38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2019-10-14T10:13:40Z</cp:lastPrinted>
  <dcterms:created xsi:type="dcterms:W3CDTF">2014-04-15T08:52:00Z</dcterms:created>
  <dcterms:modified xsi:type="dcterms:W3CDTF">2019-10-14T10:13:44Z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