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5.14日湖南湘潭李霞PUR2304134\"/>
    </mc:Choice>
  </mc:AlternateContent>
  <xr:revisionPtr revIDLastSave="0" documentId="13_ncr:1_{8C497E01-4CCC-4F5E-A4B9-DCA0F2B0E8A3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'结算-地接社'!$A$1:$M$25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8" i="18" l="1"/>
  <c r="L17" i="18"/>
  <c r="L16" i="18"/>
  <c r="H17" i="18"/>
  <c r="H16" i="18"/>
  <c r="G18" i="18"/>
  <c r="G16" i="18"/>
  <c r="G13" i="18" l="1"/>
  <c r="H13" i="18" l="1"/>
  <c r="H12" i="18" l="1"/>
  <c r="H14" i="18" s="1"/>
  <c r="G12" i="18"/>
  <c r="G14" i="18" s="1"/>
  <c r="L24" i="19"/>
  <c r="G20" i="19"/>
  <c r="G11" i="19"/>
  <c r="G12" i="19"/>
  <c r="G24" i="19"/>
  <c r="L12" i="18" l="1"/>
  <c r="G20" i="18"/>
  <c r="G21" i="18" s="1"/>
  <c r="G23" i="18" l="1"/>
  <c r="G24" i="18" s="1"/>
  <c r="G25" i="18" s="1"/>
  <c r="H20" i="18"/>
  <c r="H23" i="18" l="1"/>
  <c r="H21" i="18"/>
  <c r="H24" i="18" l="1"/>
  <c r="H25" i="18" s="1"/>
</calcChain>
</file>

<file path=xl/sharedStrings.xml><?xml version="1.0" encoding="utf-8"?>
<sst xmlns="http://schemas.openxmlformats.org/spreadsheetml/2006/main" count="82" uniqueCount="65">
  <si>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</si>
  <si>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</si>
  <si>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</si>
  <si>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</si>
  <si>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</si>
  <si>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</si>
  <si>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</si>
  <si>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</si>
  <si>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</si>
  <si>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</si>
  <si>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</si>
  <si>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</si>
  <si>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</si>
  <si>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</si>
  <si>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</si>
  <si>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</si>
  <si>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</si>
  <si>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</si>
  <si>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</si>
  <si>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</si>
  <si>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</si>
  <si>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</si>
  <si>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</si>
  <si>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</si>
  <si>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</si>
  <si>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</si>
  <si>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</si>
  <si>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</si>
  <si>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</si>
  <si>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</si>
  <si>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</si>
  <si>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</si>
  <si>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</si>
  <si>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</si>
  <si>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</si>
  <si>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</si>
  <si>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</si>
  <si>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</si>
  <si>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</si>
  <si>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</si>
  <si>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先声药业会务服务结算单-地接社</t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</si>
  <si>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</si>
  <si>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</si>
  <si>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</si>
  <si>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</si>
  <si>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</si>
  <si>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</si>
  <si>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</si>
  <si>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</si>
  <si>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</si>
  <si>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</si>
  <si>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</si>
  <si>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小车合计</t>
    </r>
    <phoneticPr fontId="1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</si>
  <si>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</si>
  <si>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</si>
  <si>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</si>
  <si>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</si>
  <si>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</si>
  <si>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5.14日湖南湘潭李霞PUR2304134</t>
    <phoneticPr fontId="6" type="noConversion"/>
  </si>
  <si>
    <t>湖南湘潭</t>
    <phoneticPr fontId="6" type="noConversion"/>
  </si>
  <si>
    <t>餐费</t>
    <phoneticPr fontId="6" type="noConversion"/>
  </si>
  <si>
    <t>按实际结算</t>
  </si>
  <si>
    <t>交通</t>
    <phoneticPr fontId="6" type="noConversion"/>
  </si>
  <si>
    <r>
      <t>5.13</t>
    </r>
    <r>
      <rPr>
        <sz val="9"/>
        <rFont val="宋体"/>
        <family val="2"/>
        <charset val="134"/>
      </rPr>
      <t>日晚餐</t>
    </r>
    <phoneticPr fontId="6" type="noConversion"/>
  </si>
  <si>
    <t>制作物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</si>
</sst>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Arial"/>
      <family val="3"/>
      <charset val="134"/>
    </font>
    <font>
      <sz val="9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06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4" fillId="5" borderId="32" xfId="0" applyFont="1" applyFill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40" xfId="0" applyBorder="1"/>
    <xf numFmtId="0" fontId="15" fillId="10" borderId="40" xfId="0" applyFont="1" applyFill="1" applyBorder="1" applyAlignment="1">
      <alignment horizontal="center" vertical="center"/>
    </xf>
    <xf numFmtId="14" fontId="16" fillId="10" borderId="40" xfId="0" applyNumberFormat="1" applyFont="1" applyFill="1" applyBorder="1" applyAlignment="1">
      <alignment horizontal="center" vertical="center"/>
    </xf>
    <xf numFmtId="0" fontId="16" fillId="10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40" xfId="0" applyFont="1" applyBorder="1" applyAlignment="1">
      <alignment horizontal="left"/>
    </xf>
    <xf numFmtId="0" fontId="17" fillId="0" borderId="40" xfId="0" applyFont="1" applyBorder="1" applyAlignment="1">
      <alignment horizontal="center" vertical="center"/>
    </xf>
    <xf numFmtId="58" fontId="17" fillId="0" borderId="40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18" fillId="0" borderId="40" xfId="0" applyFont="1" applyBorder="1" applyAlignment="1">
      <alignment horizontal="center" vertical="center" wrapText="1"/>
    </xf>
    <xf numFmtId="179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0" xfId="0" applyFont="1" applyBorder="1"/>
    <xf numFmtId="0" fontId="18" fillId="0" borderId="40" xfId="0" applyFont="1" applyBorder="1" applyAlignment="1">
      <alignment horizontal="left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40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left" wrapText="1"/>
    </xf>
    <xf numFmtId="49" fontId="20" fillId="0" borderId="40" xfId="0" applyNumberFormat="1" applyFont="1" applyBorder="1" applyAlignment="1">
      <alignment horizontal="left"/>
    </xf>
    <xf numFmtId="49" fontId="18" fillId="0" borderId="40" xfId="0" applyNumberFormat="1" applyFont="1" applyBorder="1" applyAlignment="1">
      <alignment horizontal="left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left"/>
    </xf>
    <xf numFmtId="179" fontId="18" fillId="0" borderId="40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58" fontId="18" fillId="0" borderId="4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179" fontId="24" fillId="0" borderId="4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/>
    </xf>
    <xf numFmtId="58" fontId="28" fillId="9" borderId="40" xfId="0" applyNumberFormat="1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8" fillId="0" borderId="40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58" fontId="29" fillId="9" borderId="40" xfId="0" applyNumberFormat="1" applyFont="1" applyFill="1" applyBorder="1" applyAlignment="1">
      <alignment horizontal="center" vertical="center"/>
    </xf>
    <xf numFmtId="0" fontId="29" fillId="9" borderId="40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9" fontId="25" fillId="0" borderId="4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30" fillId="5" borderId="17" xfId="0" applyFont="1" applyFill="1" applyBorder="1" applyAlignment="1">
      <alignment vertical="center" wrapText="1"/>
    </xf>
    <xf numFmtId="0" fontId="30" fillId="5" borderId="32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3" xfId="1" applyNumberFormat="1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58" fontId="33" fillId="2" borderId="0" xfId="0" applyNumberFormat="1" applyFont="1" applyFill="1" applyAlignment="1">
      <alignment horizontal="left" vertical="top"/>
    </xf>
    <xf numFmtId="178" fontId="5" fillId="2" borderId="22" xfId="0" applyNumberFormat="1" applyFont="1" applyFill="1" applyBorder="1" applyAlignment="1">
      <alignment horizontal="center" vertical="center"/>
    </xf>
    <xf numFmtId="177" fontId="4" fillId="3" borderId="49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176" fontId="5" fillId="0" borderId="51" xfId="0" applyNumberFormat="1" applyFont="1" applyBorder="1" applyAlignment="1">
      <alignment horizontal="center" vertical="center"/>
    </xf>
    <xf numFmtId="177" fontId="4" fillId="3" borderId="52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176" fontId="4" fillId="5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1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" fontId="4" fillId="2" borderId="5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2" fontId="4" fillId="5" borderId="50" xfId="0" applyNumberFormat="1" applyFont="1" applyFill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9" fontId="4" fillId="2" borderId="21" xfId="0" applyNumberFormat="1" applyFont="1" applyFill="1" applyBorder="1" applyAlignment="1">
      <alignment horizontal="center" vertical="center"/>
    </xf>
    <xf numFmtId="0" fontId="31" fillId="11" borderId="46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right" vertical="center" wrapText="1"/>
    </xf>
    <xf numFmtId="0" fontId="13" fillId="5" borderId="27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58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8"/>
  <sheetViews>
    <sheetView tabSelected="1" zoomScale="85" zoomScaleNormal="85" workbookViewId="0">
      <selection activeCell="I23" sqref="I23:M23"/>
    </sheetView>
  </sheetViews>
  <sheetFormatPr defaultColWidth="9" defaultRowHeight="12.75"/>
  <cols>
    <col min="1" max="1" width="8.5" style="3" customWidth="1"/>
    <col min="2" max="2" width="6.1875" style="3" bestFit="1" customWidth="1"/>
    <col min="3" max="3" width="27.9375" style="17" bestFit="1" customWidth="1"/>
    <col min="4" max="4" width="4.6875" style="4" bestFit="1" customWidth="1"/>
    <col min="5" max="6" width="5.25" style="4" bestFit="1" customWidth="1"/>
    <col min="7" max="8" width="7.25" style="4" bestFit="1" customWidth="1"/>
    <col min="9" max="9" width="8.75" style="3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37.5625" style="3" bestFit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49" t="s">
        <v>40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4" s="5" customFormat="1" ht="17.25" customHeight="1">
      <c r="A4" s="153" t="s">
        <v>50</v>
      </c>
      <c r="B4" s="153"/>
      <c r="C4" s="106" t="s">
        <v>58</v>
      </c>
      <c r="H4" s="28" t="s">
        <v>35</v>
      </c>
      <c r="I4" s="28" t="s">
        <v>42</v>
      </c>
      <c r="J4" s="28"/>
      <c r="K4" s="28"/>
    </row>
    <row r="5" spans="1:14" s="5" customFormat="1" ht="17.25" customHeight="1">
      <c r="A5" s="150" t="s">
        <v>47</v>
      </c>
      <c r="B5" s="150"/>
      <c r="C5" s="112">
        <v>45060</v>
      </c>
      <c r="H5" s="28" t="s">
        <v>36</v>
      </c>
      <c r="I5" s="28" t="s">
        <v>43</v>
      </c>
      <c r="J5" s="28"/>
      <c r="K5" s="28"/>
    </row>
    <row r="6" spans="1:14" s="5" customFormat="1" ht="17.25" customHeight="1">
      <c r="A6" s="150" t="s">
        <v>48</v>
      </c>
      <c r="B6" s="150"/>
      <c r="C6" s="106" t="s">
        <v>59</v>
      </c>
      <c r="H6" s="28" t="s">
        <v>37</v>
      </c>
      <c r="I6" s="103" t="s">
        <v>45</v>
      </c>
      <c r="J6" s="28"/>
      <c r="K6" s="28"/>
    </row>
    <row r="7" spans="1:14" s="5" customFormat="1" ht="17.25" customHeight="1">
      <c r="A7" s="150" t="s">
        <v>51</v>
      </c>
      <c r="B7" s="150"/>
      <c r="C7" s="150">
        <v>25</v>
      </c>
      <c r="D7" s="150"/>
      <c r="H7" s="94" t="s">
        <v>38</v>
      </c>
      <c r="I7" s="28" t="s">
        <v>44</v>
      </c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1" t="s">
        <v>0</v>
      </c>
      <c r="B9" s="152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35" t="s">
        <v>9</v>
      </c>
      <c r="B10" s="136"/>
      <c r="C10" s="136"/>
      <c r="D10" s="136"/>
      <c r="E10" s="136"/>
      <c r="F10" s="136"/>
      <c r="G10" s="137"/>
      <c r="H10" s="135"/>
      <c r="I10" s="136"/>
      <c r="J10" s="136"/>
      <c r="K10" s="136"/>
      <c r="L10" s="136"/>
      <c r="M10" s="138"/>
    </row>
    <row r="11" spans="1:14" s="5" customFormat="1" ht="21.4" customHeight="1">
      <c r="A11" s="199" t="s">
        <v>62</v>
      </c>
      <c r="B11" s="126"/>
      <c r="C11" s="125"/>
      <c r="D11" s="127"/>
      <c r="E11" s="128"/>
      <c r="F11" s="128"/>
      <c r="G11" s="120"/>
      <c r="H11" s="104"/>
      <c r="I11" s="127"/>
      <c r="J11" s="128"/>
      <c r="K11" s="128"/>
      <c r="L11" s="127"/>
      <c r="M11" s="134"/>
    </row>
    <row r="12" spans="1:14" s="5" customFormat="1" ht="12" thickBot="1">
      <c r="A12" s="128"/>
      <c r="B12" s="129"/>
      <c r="C12" s="129"/>
      <c r="D12" s="128"/>
      <c r="E12" s="128"/>
      <c r="F12" s="128"/>
      <c r="G12" s="122">
        <f t="shared" ref="G12" si="0">D12*E12*F12</f>
        <v>0</v>
      </c>
      <c r="H12" s="108">
        <f t="shared" ref="H12" si="1">I12*J12*K12</f>
        <v>0</v>
      </c>
      <c r="I12" s="130"/>
      <c r="J12" s="128"/>
      <c r="K12" s="128"/>
      <c r="L12" s="107">
        <f t="shared" ref="L12" si="2">G12-H12</f>
        <v>0</v>
      </c>
      <c r="M12" s="131"/>
    </row>
    <row r="13" spans="1:14" s="5" customFormat="1" ht="17.25" customHeight="1">
      <c r="A13" s="139" t="s">
        <v>52</v>
      </c>
      <c r="B13" s="140"/>
      <c r="C13" s="140"/>
      <c r="D13" s="140"/>
      <c r="E13" s="140"/>
      <c r="F13" s="141"/>
      <c r="G13" s="123">
        <f>SUM(G11:G11)</f>
        <v>0</v>
      </c>
      <c r="H13" s="109">
        <f>SUM(H11:H11)</f>
        <v>0</v>
      </c>
      <c r="I13" s="142"/>
      <c r="J13" s="143"/>
      <c r="K13" s="143"/>
      <c r="L13" s="143"/>
      <c r="M13" s="144"/>
    </row>
    <row r="14" spans="1:14" s="5" customFormat="1" ht="17.25" customHeight="1">
      <c r="A14" s="145" t="s">
        <v>53</v>
      </c>
      <c r="B14" s="146"/>
      <c r="C14" s="146"/>
      <c r="D14" s="146"/>
      <c r="E14" s="146"/>
      <c r="F14" s="146"/>
      <c r="G14" s="124">
        <f>SUM(G11:G12)</f>
        <v>0</v>
      </c>
      <c r="H14" s="110">
        <f>SUM(H11:H12)</f>
        <v>0</v>
      </c>
      <c r="I14" s="147"/>
      <c r="J14" s="148"/>
      <c r="K14" s="148"/>
      <c r="L14" s="148"/>
      <c r="M14" s="148"/>
      <c r="N14" s="23"/>
    </row>
    <row r="15" spans="1:14" s="7" customFormat="1" ht="17.25" customHeight="1">
      <c r="A15" s="135" t="s">
        <v>10</v>
      </c>
      <c r="B15" s="136"/>
      <c r="C15" s="136"/>
      <c r="D15" s="136"/>
      <c r="E15" s="136"/>
      <c r="F15" s="136"/>
      <c r="G15" s="136"/>
      <c r="H15" s="135"/>
      <c r="I15" s="136"/>
      <c r="J15" s="136"/>
      <c r="K15" s="136"/>
      <c r="L15" s="136"/>
      <c r="M15" s="138"/>
    </row>
    <row r="16" spans="1:14" s="5" customFormat="1" ht="18.399999999999999" customHeight="1">
      <c r="A16" s="197" t="s">
        <v>60</v>
      </c>
      <c r="B16" s="198">
        <v>45059</v>
      </c>
      <c r="C16" s="13" t="s">
        <v>61</v>
      </c>
      <c r="D16" s="10">
        <v>1500</v>
      </c>
      <c r="E16" s="10">
        <v>1</v>
      </c>
      <c r="F16" s="10">
        <v>1</v>
      </c>
      <c r="G16" s="205">
        <f>D16*E16*F16</f>
        <v>1500</v>
      </c>
      <c r="H16" s="104">
        <f>K16*J16*I16</f>
        <v>1858</v>
      </c>
      <c r="I16" s="104">
        <v>1858</v>
      </c>
      <c r="J16" s="105">
        <v>1</v>
      </c>
      <c r="K16" s="105">
        <v>1</v>
      </c>
      <c r="L16" s="10">
        <f>G16-H16</f>
        <v>-358</v>
      </c>
      <c r="M16" s="132" t="s">
        <v>63</v>
      </c>
    </row>
    <row r="17" spans="1:13" s="5" customFormat="1" ht="18.399999999999999" customHeight="1">
      <c r="A17" s="200"/>
      <c r="B17" s="201"/>
      <c r="C17" s="202"/>
      <c r="D17" s="203"/>
      <c r="E17" s="203"/>
      <c r="F17" s="203"/>
      <c r="G17" s="205"/>
      <c r="H17" s="104">
        <f>K17*J17*I17</f>
        <v>566</v>
      </c>
      <c r="I17" s="104">
        <v>566</v>
      </c>
      <c r="J17" s="105">
        <v>1</v>
      </c>
      <c r="K17" s="105">
        <v>1</v>
      </c>
      <c r="L17" s="10">
        <f>G17-H17</f>
        <v>-566</v>
      </c>
      <c r="M17" s="204" t="s">
        <v>64</v>
      </c>
    </row>
    <row r="18" spans="1:13" s="5" customFormat="1" ht="17.25" customHeight="1">
      <c r="A18" s="145" t="s">
        <v>54</v>
      </c>
      <c r="B18" s="146"/>
      <c r="C18" s="146"/>
      <c r="D18" s="146"/>
      <c r="E18" s="146"/>
      <c r="F18" s="146"/>
      <c r="G18" s="121">
        <f>SUM(G16:G17)</f>
        <v>1500</v>
      </c>
      <c r="H18" s="111">
        <f>SUM(H16:H17)</f>
        <v>2424</v>
      </c>
      <c r="I18" s="148"/>
      <c r="J18" s="148"/>
      <c r="K18" s="148"/>
      <c r="L18" s="148"/>
      <c r="M18" s="168"/>
    </row>
    <row r="19" spans="1:13" s="7" customFormat="1" ht="17.25" customHeight="1">
      <c r="A19" s="135" t="s">
        <v>11</v>
      </c>
      <c r="B19" s="136"/>
      <c r="C19" s="136"/>
      <c r="D19" s="136"/>
      <c r="E19" s="136"/>
      <c r="F19" s="136"/>
      <c r="G19" s="137"/>
      <c r="H19" s="135"/>
      <c r="I19" s="136"/>
      <c r="J19" s="136"/>
      <c r="K19" s="136"/>
      <c r="L19" s="136"/>
      <c r="M19" s="138"/>
    </row>
    <row r="20" spans="1:13" s="5" customFormat="1" ht="17.25" customHeight="1">
      <c r="A20" s="169" t="s">
        <v>55</v>
      </c>
      <c r="B20" s="170"/>
      <c r="C20" s="171">
        <v>0.06</v>
      </c>
      <c r="D20" s="172"/>
      <c r="E20" s="172"/>
      <c r="F20" s="173"/>
      <c r="G20" s="118">
        <f>(G14+G18)*C20</f>
        <v>90</v>
      </c>
      <c r="H20" s="115">
        <f>(H18+H14)*C20</f>
        <v>145.44</v>
      </c>
      <c r="M20" s="24"/>
    </row>
    <row r="21" spans="1:13" s="5" customFormat="1" ht="17.25" customHeight="1">
      <c r="A21" s="166" t="s">
        <v>56</v>
      </c>
      <c r="B21" s="167"/>
      <c r="C21" s="167"/>
      <c r="D21" s="167"/>
      <c r="E21" s="167"/>
      <c r="F21" s="167"/>
      <c r="G21" s="119">
        <f>G14+G18+G20</f>
        <v>1590</v>
      </c>
      <c r="H21" s="133">
        <f>H20+H18+H14</f>
        <v>2569.44</v>
      </c>
      <c r="I21" s="25"/>
      <c r="J21" s="25"/>
      <c r="K21" s="25"/>
      <c r="L21" s="25"/>
      <c r="M21" s="26"/>
    </row>
    <row r="22" spans="1:13" s="7" customFormat="1" ht="17.25" customHeight="1">
      <c r="A22" s="155" t="s">
        <v>12</v>
      </c>
      <c r="B22" s="156"/>
      <c r="C22" s="156"/>
      <c r="D22" s="156"/>
      <c r="E22" s="156"/>
      <c r="F22" s="156"/>
      <c r="G22" s="157"/>
      <c r="H22" s="155"/>
      <c r="I22" s="156"/>
      <c r="J22" s="156"/>
      <c r="K22" s="156"/>
      <c r="L22" s="156"/>
      <c r="M22" s="158"/>
    </row>
    <row r="23" spans="1:13" s="5" customFormat="1" ht="17.25" customHeight="1">
      <c r="A23" s="159" t="s">
        <v>57</v>
      </c>
      <c r="B23" s="160"/>
      <c r="C23" s="161">
        <v>0.06</v>
      </c>
      <c r="D23" s="162"/>
      <c r="E23" s="162"/>
      <c r="F23" s="163"/>
      <c r="G23" s="116">
        <f>G21*C23</f>
        <v>95.399999999999991</v>
      </c>
      <c r="H23" s="113">
        <f>(H20+H18+H14)*C23</f>
        <v>154.16640000000001</v>
      </c>
      <c r="I23" s="164"/>
      <c r="J23" s="164"/>
      <c r="K23" s="164"/>
      <c r="L23" s="164"/>
      <c r="M23" s="165"/>
    </row>
    <row r="24" spans="1:13" s="5" customFormat="1" ht="17.25" customHeight="1" thickBot="1">
      <c r="A24" s="166" t="s">
        <v>14</v>
      </c>
      <c r="B24" s="167"/>
      <c r="C24" s="167"/>
      <c r="D24" s="167"/>
      <c r="E24" s="167"/>
      <c r="F24" s="167"/>
      <c r="G24" s="117">
        <f>G21+G23</f>
        <v>1685.4</v>
      </c>
      <c r="H24" s="114">
        <f>H23+H20+H18+H14</f>
        <v>2723.6064000000001</v>
      </c>
      <c r="I24" s="25"/>
      <c r="J24" s="25"/>
      <c r="K24" s="25"/>
      <c r="L24" s="25"/>
      <c r="M24" s="25"/>
    </row>
    <row r="25" spans="1:13" s="5" customFormat="1" ht="17.25" customHeight="1" thickBot="1">
      <c r="A25" s="166" t="s">
        <v>39</v>
      </c>
      <c r="B25" s="167"/>
      <c r="C25" s="167"/>
      <c r="D25" s="167"/>
      <c r="E25" s="167"/>
      <c r="F25" s="167"/>
      <c r="G25" s="117">
        <f>G24/C7</f>
        <v>67.415999999999997</v>
      </c>
      <c r="H25" s="114">
        <f>H24/C7</f>
        <v>108.94425600000001</v>
      </c>
      <c r="I25" s="25"/>
      <c r="J25" s="25"/>
      <c r="K25" s="25"/>
      <c r="L25" s="25"/>
      <c r="M25" s="25"/>
    </row>
    <row r="26" spans="1:13" s="5" customFormat="1">
      <c r="A26" s="3"/>
      <c r="B26" s="3"/>
      <c r="C26" s="3"/>
      <c r="D26" s="3"/>
      <c r="E26" s="3"/>
      <c r="F26" s="3"/>
      <c r="G26" s="3"/>
      <c r="H26" s="4"/>
      <c r="I26" s="3"/>
      <c r="J26" s="3"/>
      <c r="K26" s="3"/>
      <c r="L26" s="3"/>
      <c r="M26" s="3"/>
    </row>
    <row r="27" spans="1:13" s="5" customFormat="1" ht="12.75" customHeight="1">
      <c r="A27" s="154"/>
      <c r="B27" s="154"/>
      <c r="C27" s="154"/>
      <c r="D27" s="154"/>
      <c r="E27" s="154"/>
      <c r="F27" s="154"/>
      <c r="G27" s="154"/>
      <c r="H27" s="6"/>
    </row>
    <row r="28" spans="1:13" s="5" customFormat="1" ht="11.65">
      <c r="A28" s="154"/>
      <c r="B28" s="154"/>
      <c r="C28" s="154"/>
      <c r="D28" s="154"/>
      <c r="E28" s="154"/>
      <c r="F28" s="154"/>
      <c r="G28" s="154"/>
      <c r="H28" s="6"/>
    </row>
  </sheetData>
  <mergeCells count="30">
    <mergeCell ref="A15:G15"/>
    <mergeCell ref="H15:M15"/>
    <mergeCell ref="A21:F21"/>
    <mergeCell ref="A18:F18"/>
    <mergeCell ref="I18:M18"/>
    <mergeCell ref="A19:G19"/>
    <mergeCell ref="H19:M19"/>
    <mergeCell ref="A20:B20"/>
    <mergeCell ref="C20:F20"/>
    <mergeCell ref="A27:G28"/>
    <mergeCell ref="A22:G22"/>
    <mergeCell ref="H22:M22"/>
    <mergeCell ref="A23:B23"/>
    <mergeCell ref="C23:F23"/>
    <mergeCell ref="I23:M23"/>
    <mergeCell ref="A24:F24"/>
    <mergeCell ref="A25:F25"/>
    <mergeCell ref="A3:M3"/>
    <mergeCell ref="A6:B6"/>
    <mergeCell ref="A7:B7"/>
    <mergeCell ref="A9:B9"/>
    <mergeCell ref="C7:D7"/>
    <mergeCell ref="A4:B4"/>
    <mergeCell ref="A5:B5"/>
    <mergeCell ref="A10:G10"/>
    <mergeCell ref="H10:M10"/>
    <mergeCell ref="A13:F13"/>
    <mergeCell ref="I13:M13"/>
    <mergeCell ref="A14:F14"/>
    <mergeCell ref="I14:M14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49" t="s">
        <v>41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s="5" customFormat="1" ht="17.25" customHeight="1">
      <c r="A4" s="184" t="s">
        <v>46</v>
      </c>
      <c r="B4" s="184"/>
      <c r="C4" s="15"/>
      <c r="H4" s="28"/>
      <c r="I4" s="28"/>
      <c r="J4" s="28"/>
      <c r="K4" s="28"/>
    </row>
    <row r="5" spans="1:13" s="5" customFormat="1" ht="17.25" customHeight="1">
      <c r="A5" s="184" t="s">
        <v>47</v>
      </c>
      <c r="B5" s="184"/>
      <c r="C5" s="16"/>
      <c r="H5" s="28"/>
      <c r="I5" s="28"/>
      <c r="J5" s="28"/>
      <c r="K5" s="28"/>
    </row>
    <row r="6" spans="1:13" s="5" customFormat="1" ht="17.25" customHeight="1">
      <c r="A6" s="184" t="s">
        <v>48</v>
      </c>
      <c r="B6" s="184"/>
      <c r="C6" s="9"/>
      <c r="H6" s="28"/>
      <c r="I6" s="28"/>
      <c r="J6" s="28"/>
      <c r="K6" s="28"/>
    </row>
    <row r="7" spans="1:13" s="5" customFormat="1" ht="17.25" customHeight="1">
      <c r="A7" s="184" t="s">
        <v>49</v>
      </c>
      <c r="B7" s="184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1" t="s">
        <v>0</v>
      </c>
      <c r="B9" s="152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85" t="s">
        <v>8</v>
      </c>
      <c r="B10" s="186"/>
      <c r="C10" s="186"/>
      <c r="D10" s="186"/>
      <c r="E10" s="186"/>
      <c r="F10" s="186"/>
      <c r="G10" s="187"/>
      <c r="H10" s="185"/>
      <c r="I10" s="186"/>
      <c r="J10" s="186"/>
      <c r="K10" s="186"/>
      <c r="L10" s="186"/>
      <c r="M10" s="188"/>
    </row>
    <row r="11" spans="1:13" s="5" customFormat="1" ht="18.600000000000001" customHeight="1">
      <c r="A11" s="180" t="s">
        <v>4</v>
      </c>
      <c r="B11" s="177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81"/>
      <c r="B12" s="178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81"/>
      <c r="B13" s="178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81"/>
      <c r="B14" s="178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81"/>
      <c r="B15" s="178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79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76" t="s">
        <v>6</v>
      </c>
      <c r="B17" s="177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76"/>
      <c r="B18" s="178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76"/>
      <c r="B19" s="179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80" t="s">
        <v>7</v>
      </c>
      <c r="B20" s="177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81"/>
      <c r="B21" s="178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74"/>
    </row>
    <row r="22" spans="1:13" ht="14.25" customHeight="1">
      <c r="A22" s="181"/>
      <c r="B22" s="179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75"/>
    </row>
    <row r="23" spans="1:13">
      <c r="A23" s="181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82" t="s">
        <v>13</v>
      </c>
      <c r="B24" s="183"/>
      <c r="C24" s="183"/>
      <c r="D24" s="183"/>
      <c r="E24" s="183"/>
      <c r="F24" s="183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191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92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193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193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194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195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191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196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191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196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189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190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191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196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191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196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191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196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191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196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92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196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92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196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92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92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2023-05-22T15:14:34Z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