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2022年9月20日别克媒体提前拜访\"/>
    </mc:Choice>
  </mc:AlternateContent>
  <xr:revisionPtr revIDLastSave="0" documentId="13_ncr:1_{28B5C091-F3D0-4FE1-90C4-633C813B195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1" i="2"/>
  <c r="H27" i="3"/>
  <c r="H28" i="3"/>
  <c r="H29" i="3"/>
  <c r="H37" i="3"/>
  <c r="H36" i="3"/>
  <c r="H25" i="3" l="1"/>
  <c r="H26" i="3"/>
  <c r="H23" i="3"/>
  <c r="H24" i="3"/>
  <c r="H30" i="3"/>
  <c r="F64" i="3"/>
  <c r="F39" i="3"/>
  <c r="H33" i="3"/>
  <c r="H34" i="3"/>
  <c r="H35" i="3"/>
  <c r="H38" i="3"/>
  <c r="I36" i="2"/>
  <c r="I35" i="2"/>
  <c r="I34" i="2"/>
  <c r="I37" i="2" s="1"/>
  <c r="J31" i="2"/>
  <c r="J30" i="2"/>
  <c r="J29" i="2"/>
  <c r="J28" i="2"/>
  <c r="F30" i="2"/>
  <c r="F29" i="2"/>
  <c r="F28" i="2"/>
  <c r="H37" i="2"/>
  <c r="G64" i="3" l="1"/>
  <c r="C64" i="3"/>
  <c r="G56" i="3"/>
  <c r="F56" i="3"/>
  <c r="G52" i="3"/>
  <c r="F52" i="3"/>
  <c r="G49" i="3"/>
  <c r="F49" i="3"/>
  <c r="G44" i="3"/>
  <c r="F44" i="3"/>
  <c r="G39" i="3"/>
  <c r="G31" i="3"/>
  <c r="F31" i="3"/>
  <c r="G21" i="3"/>
  <c r="F21" i="3"/>
  <c r="D21" i="3"/>
  <c r="C21" i="3"/>
  <c r="G16" i="3"/>
  <c r="F16" i="3"/>
  <c r="D16" i="3"/>
  <c r="C16" i="3"/>
  <c r="G13" i="3"/>
  <c r="F13" i="3"/>
  <c r="D13" i="3"/>
  <c r="C13" i="3"/>
  <c r="F65" i="3" l="1"/>
  <c r="E70" i="3" s="1"/>
  <c r="G65" i="3"/>
  <c r="G70" i="3" s="1"/>
  <c r="H15" i="3"/>
  <c r="D64" i="3"/>
  <c r="H58" i="3"/>
  <c r="H59" i="3"/>
  <c r="H60" i="3"/>
  <c r="H61" i="3"/>
  <c r="H62" i="3"/>
  <c r="H63" i="3"/>
  <c r="D56" i="3"/>
  <c r="C56" i="3"/>
  <c r="D52" i="3"/>
  <c r="C52" i="3"/>
  <c r="D49" i="3"/>
  <c r="C49" i="3"/>
  <c r="D44" i="3"/>
  <c r="C44" i="3"/>
  <c r="D39" i="3"/>
  <c r="C39" i="3"/>
  <c r="D31" i="3"/>
  <c r="C31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31" i="3" s="1"/>
  <c r="H32" i="3"/>
  <c r="H40" i="3"/>
  <c r="H41" i="3"/>
  <c r="H42" i="3"/>
  <c r="H43" i="3"/>
  <c r="H45" i="3"/>
  <c r="H46" i="3"/>
  <c r="H47" i="3"/>
  <c r="H48" i="3"/>
  <c r="H50" i="3"/>
  <c r="H51" i="3"/>
  <c r="H53" i="3"/>
  <c r="H54" i="3"/>
  <c r="H55" i="3"/>
  <c r="H57" i="3"/>
  <c r="E14" i="3"/>
  <c r="E16" i="3" s="1"/>
  <c r="E17" i="3"/>
  <c r="E21" i="3" s="1"/>
  <c r="E22" i="3"/>
  <c r="E31" i="3" s="1"/>
  <c r="E32" i="3"/>
  <c r="E39" i="3" s="1"/>
  <c r="E40" i="3"/>
  <c r="E44" i="3" s="1"/>
  <c r="E45" i="3"/>
  <c r="E49" i="3" s="1"/>
  <c r="E50" i="3"/>
  <c r="E52" i="3" s="1"/>
  <c r="E53" i="3"/>
  <c r="E56" i="3" s="1"/>
  <c r="E57" i="3"/>
  <c r="E64" i="3" s="1"/>
  <c r="H16" i="3" l="1"/>
  <c r="H39" i="3"/>
  <c r="H64" i="3"/>
  <c r="C65" i="3"/>
  <c r="H13" i="3"/>
  <c r="D65" i="3"/>
  <c r="E65" i="3"/>
  <c r="A70" i="3" s="1"/>
  <c r="H56" i="3"/>
  <c r="H21" i="3"/>
  <c r="H52" i="3"/>
  <c r="H49" i="3"/>
  <c r="H44" i="3"/>
  <c r="I18" i="2"/>
  <c r="G21" i="2" s="1"/>
  <c r="G18" i="2"/>
  <c r="H18" i="2"/>
  <c r="B21" i="2" s="1"/>
  <c r="H65" i="3" l="1"/>
  <c r="C70" i="3" s="1"/>
  <c r="I70" i="3" s="1"/>
  <c r="K21" i="2"/>
</calcChain>
</file>

<file path=xl/sharedStrings.xml><?xml version="1.0" encoding="utf-8"?>
<sst xmlns="http://schemas.openxmlformats.org/spreadsheetml/2006/main" count="133" uniqueCount="115">
  <si>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</si>
  <si>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</si>
  <si>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</si>
  <si>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</si>
  <si>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</si>
  <si>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</si>
  <si>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</si>
  <si>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</si>
  <si>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</si>
  <si>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</si>
  <si>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</si>
  <si>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</si>
  <si>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</si>
  <si>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</si>
  <si>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</si>
  <si>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</si>
  <si>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</si>
  <si>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</si>
  <si>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</si>
  <si>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</si>
  <si>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</si>
  <si>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</si>
  <si>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</si>
  <si>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</si>
  <si>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</si>
  <si>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</si>
  <si>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</si>
  <si>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</si>
  <si>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</si>
  <si>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</si>
  <si>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</si>
  <si>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</si>
  <si>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</si>
  <si>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</si>
  <si>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</si>
  <si>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</si>
  <si>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</si>
  <si>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</si>
  <si>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</si>
  <si>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</si>
  <si>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</si>
  <si>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</si>
  <si>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</si>
  <si>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</si>
  <si>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</si>
  <si>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</si>
  <si>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</si>
  <si>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</si>
  <si>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</si>
  <si>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</si>
  <si>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</si>
  <si>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</si>
  <si>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</si>
  <si>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</si>
  <si>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</si>
  <si>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</si>
  <si>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</si>
  <si>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</si>
  <si>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</si>
  <si>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</si>
  <si>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</si>
  <si>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</si>
  <si>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</si>
  <si>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</si>
  <si>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</si>
  <si>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</si>
  <si>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</si>
  <si>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</si>
  <si>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</si>
  <si>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</si>
  <si>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</si>
  <si>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</si>
  <si>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</si>
  <si>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</si>
  <si>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</si>
  <si>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</si>
  <si>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</si>
  <si>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</si>
  <si>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</si>
  <si>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</si>
  <si>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</si>
  <si>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</si>
  <si>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</si>
  <si>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</si>
  <si>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</si>
  <si>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团号：HMEA-220920-STY299</t>
    <phoneticPr fontId="1" type="noConversion"/>
  </si>
  <si>
    <t>20日午餐北平楼20人
21日午餐渔院丹江20人
22日午餐唐宫20人
22日晚餐樱花屋10人
23日午餐简餐外卖</t>
    <phoneticPr fontId="1" type="noConversion"/>
  </si>
  <si>
    <t>拖车费用需要现结</t>
    <phoneticPr fontId="1" type="noConversion"/>
  </si>
  <si>
    <t>采购车衣</t>
    <phoneticPr fontId="1" type="noConversion"/>
  </si>
  <si>
    <t>京东采购茶歇1</t>
    <phoneticPr fontId="1" type="noConversion"/>
  </si>
  <si>
    <t>京东采购茶歇2</t>
    <phoneticPr fontId="1" type="noConversion"/>
  </si>
  <si>
    <t>京东采购矿泉水</t>
    <phoneticPr fontId="1" type="noConversion"/>
  </si>
  <si>
    <t>京东采购茶歇3</t>
    <phoneticPr fontId="1" type="noConversion"/>
  </si>
  <si>
    <t>109.7+36.9洗车工具等</t>
    <phoneticPr fontId="1" type="noConversion"/>
  </si>
  <si>
    <t>唐唐报销</t>
    <phoneticPr fontId="1" type="noConversion"/>
  </si>
  <si>
    <t>北平楼餐费</t>
    <phoneticPr fontId="1" type="noConversion"/>
  </si>
  <si>
    <t>21日中午渔院丹江</t>
    <phoneticPr fontId="1" type="noConversion"/>
  </si>
  <si>
    <t>21日晚那家小馆</t>
    <phoneticPr fontId="1" type="noConversion"/>
  </si>
  <si>
    <t>唐宫餐费</t>
    <phoneticPr fontId="1" type="noConversion"/>
  </si>
  <si>
    <t>樱花屋餐费</t>
    <phoneticPr fontId="1" type="noConversion"/>
  </si>
  <si>
    <t>中关村皇冠假日餐费</t>
    <phoneticPr fontId="1" type="noConversion"/>
  </si>
  <si>
    <t>腾达大厦停车费</t>
    <phoneticPr fontId="1" type="noConversion"/>
  </si>
  <si>
    <t>唐唐报销536+486</t>
    <phoneticPr fontId="1" type="noConversion"/>
  </si>
  <si>
    <t>星巴克点餐63+463+394</t>
    <phoneticPr fontId="1" type="noConversion"/>
  </si>
  <si>
    <t>HMEA-220920-STY299</t>
    <phoneticPr fontId="1" type="noConversion"/>
  </si>
  <si>
    <t>安黎欢</t>
    <phoneticPr fontId="1" type="noConversion"/>
  </si>
  <si>
    <t>北京</t>
    <phoneticPr fontId="1" type="noConversion"/>
  </si>
  <si>
    <t>9月20-23日</t>
    <phoneticPr fontId="1" type="noConversion"/>
  </si>
  <si>
    <t>项目经理</t>
    <phoneticPr fontId="1" type="noConversion"/>
  </si>
  <si>
    <t>业务6组</t>
    <phoneticPr fontId="1" type="noConversion"/>
  </si>
  <si>
    <t>21日安黎欢餐费</t>
    <phoneticPr fontId="1" type="noConversion"/>
  </si>
  <si>
    <t>23日安黎欢餐费</t>
    <phoneticPr fontId="1" type="noConversion"/>
  </si>
  <si>
    <t>家（地铁站）-餐厅-公司</t>
    <phoneticPr fontId="1" type="noConversion"/>
  </si>
  <si>
    <t>酒店-机场</t>
    <phoneticPr fontId="1" type="noConversion"/>
  </si>
  <si>
    <t>停车费发票闪送费用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</si>
</sst>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opLeftCell="A55" zoomScaleNormal="100" workbookViewId="0">
      <selection activeCell="I61" sqref="I6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71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 x14ac:dyDescent="0.25">
      <c r="H4" s="83" t="s">
        <v>85</v>
      </c>
      <c r="I4" s="83"/>
      <c r="J4" s="83" t="s">
        <v>76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58" t="s">
        <v>45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5"/>
    </row>
    <row r="8" spans="1:12" ht="21" customHeight="1" x14ac:dyDescent="0.25">
      <c r="A8" s="60">
        <v>1</v>
      </c>
      <c r="B8" s="59" t="s">
        <v>2</v>
      </c>
      <c r="C8" s="61">
        <v>5100</v>
      </c>
      <c r="D8" s="62">
        <v>1</v>
      </c>
      <c r="E8" s="61">
        <f>C8*D8</f>
        <v>5100</v>
      </c>
      <c r="F8" s="36">
        <v>0</v>
      </c>
      <c r="G8" s="36">
        <v>0</v>
      </c>
      <c r="H8" s="36">
        <f t="shared" ref="H8:H57" si="0">F8+G8</f>
        <v>0</v>
      </c>
      <c r="I8" s="2"/>
      <c r="J8" s="88" t="s">
        <v>87</v>
      </c>
    </row>
    <row r="9" spans="1:12" ht="21" customHeight="1" x14ac:dyDescent="0.25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 x14ac:dyDescent="0.25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 x14ac:dyDescent="0.25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 x14ac:dyDescent="0.25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 x14ac:dyDescent="0.25">
      <c r="A13" s="34"/>
      <c r="B13" s="30" t="s">
        <v>47</v>
      </c>
      <c r="C13" s="37">
        <f>SUM(C8)</f>
        <v>5100</v>
      </c>
      <c r="D13" s="37">
        <f>SUM(D8)</f>
        <v>1</v>
      </c>
      <c r="E13" s="37">
        <f>SUM(E8)</f>
        <v>5100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 x14ac:dyDescent="0.25">
      <c r="A14" s="66">
        <v>2</v>
      </c>
      <c r="B14" s="63" t="s">
        <v>48</v>
      </c>
      <c r="C14" s="74">
        <v>0</v>
      </c>
      <c r="D14" s="66"/>
      <c r="E14" s="74">
        <f t="shared" ref="E14:E5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7" t="s">
        <v>64</v>
      </c>
    </row>
    <row r="15" spans="1:12" ht="21" customHeight="1" x14ac:dyDescent="0.25">
      <c r="A15" s="68"/>
      <c r="B15" s="65"/>
      <c r="C15" s="76"/>
      <c r="D15" s="6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 x14ac:dyDescent="0.25">
      <c r="A17" s="60">
        <v>3</v>
      </c>
      <c r="B17" s="59" t="s">
        <v>50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65</v>
      </c>
    </row>
    <row r="18" spans="1:10" ht="21" customHeight="1" x14ac:dyDescent="0.25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 x14ac:dyDescent="0.25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 x14ac:dyDescent="0.25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 x14ac:dyDescent="0.25">
      <c r="A22" s="60">
        <v>4</v>
      </c>
      <c r="B22" s="59" t="s">
        <v>4</v>
      </c>
      <c r="C22" s="61">
        <v>19900</v>
      </c>
      <c r="D22" s="62">
        <v>1</v>
      </c>
      <c r="E22" s="61">
        <f t="shared" si="2"/>
        <v>19900</v>
      </c>
      <c r="F22" s="36">
        <v>1354</v>
      </c>
      <c r="G22" s="36">
        <v>0</v>
      </c>
      <c r="H22" s="36">
        <f t="shared" si="0"/>
        <v>1354</v>
      </c>
      <c r="I22" s="2" t="s">
        <v>95</v>
      </c>
      <c r="J22" s="77" t="s">
        <v>86</v>
      </c>
    </row>
    <row r="23" spans="1:10" ht="21" customHeight="1" x14ac:dyDescent="0.25">
      <c r="A23" s="60"/>
      <c r="B23" s="59"/>
      <c r="C23" s="61"/>
      <c r="D23" s="62"/>
      <c r="E23" s="61"/>
      <c r="F23" s="50">
        <v>1022</v>
      </c>
      <c r="G23" s="50">
        <v>0</v>
      </c>
      <c r="H23" s="50">
        <f t="shared" si="0"/>
        <v>1022</v>
      </c>
      <c r="I23" s="2" t="s">
        <v>102</v>
      </c>
      <c r="J23" s="78"/>
    </row>
    <row r="24" spans="1:10" ht="21" customHeight="1" x14ac:dyDescent="0.25">
      <c r="A24" s="60"/>
      <c r="B24" s="59"/>
      <c r="C24" s="61"/>
      <c r="D24" s="62"/>
      <c r="E24" s="61"/>
      <c r="F24" s="50">
        <v>2598</v>
      </c>
      <c r="G24" s="50">
        <v>0</v>
      </c>
      <c r="H24" s="50">
        <f t="shared" si="0"/>
        <v>2598</v>
      </c>
      <c r="I24" s="2" t="s">
        <v>96</v>
      </c>
      <c r="J24" s="78"/>
    </row>
    <row r="25" spans="1:10" ht="21" customHeight="1" x14ac:dyDescent="0.25">
      <c r="A25" s="60"/>
      <c r="B25" s="59"/>
      <c r="C25" s="61"/>
      <c r="D25" s="62"/>
      <c r="E25" s="61"/>
      <c r="F25" s="51">
        <v>1860</v>
      </c>
      <c r="G25" s="51">
        <v>0</v>
      </c>
      <c r="H25" s="51">
        <f t="shared" si="0"/>
        <v>1860</v>
      </c>
      <c r="I25" s="2" t="s">
        <v>97</v>
      </c>
      <c r="J25" s="78"/>
    </row>
    <row r="26" spans="1:10" ht="21" customHeight="1" x14ac:dyDescent="0.25">
      <c r="A26" s="60"/>
      <c r="B26" s="59"/>
      <c r="C26" s="61"/>
      <c r="D26" s="62"/>
      <c r="E26" s="61"/>
      <c r="F26" s="51">
        <v>445</v>
      </c>
      <c r="G26" s="51">
        <v>0</v>
      </c>
      <c r="H26" s="51">
        <f t="shared" si="0"/>
        <v>445</v>
      </c>
      <c r="I26" s="2" t="s">
        <v>94</v>
      </c>
      <c r="J26" s="78"/>
    </row>
    <row r="27" spans="1:10" ht="21" customHeight="1" x14ac:dyDescent="0.25">
      <c r="A27" s="60"/>
      <c r="B27" s="59"/>
      <c r="C27" s="61"/>
      <c r="D27" s="62"/>
      <c r="E27" s="61"/>
      <c r="F27" s="52">
        <v>1342</v>
      </c>
      <c r="G27" s="52">
        <v>0</v>
      </c>
      <c r="H27" s="52">
        <f t="shared" si="0"/>
        <v>1342</v>
      </c>
      <c r="I27" s="2" t="s">
        <v>98</v>
      </c>
      <c r="J27" s="78"/>
    </row>
    <row r="28" spans="1:10" ht="21" customHeight="1" x14ac:dyDescent="0.25">
      <c r="A28" s="60"/>
      <c r="B28" s="59"/>
      <c r="C28" s="61"/>
      <c r="D28" s="62"/>
      <c r="E28" s="61"/>
      <c r="F28" s="52">
        <v>3303</v>
      </c>
      <c r="G28" s="52">
        <v>0</v>
      </c>
      <c r="H28" s="52">
        <f t="shared" si="0"/>
        <v>3303</v>
      </c>
      <c r="I28" s="2" t="s">
        <v>99</v>
      </c>
      <c r="J28" s="78"/>
    </row>
    <row r="29" spans="1:10" ht="21" customHeight="1" x14ac:dyDescent="0.25">
      <c r="A29" s="60"/>
      <c r="B29" s="59"/>
      <c r="C29" s="61"/>
      <c r="D29" s="62"/>
      <c r="E29" s="61"/>
      <c r="F29" s="50">
        <v>5809.94</v>
      </c>
      <c r="G29" s="50">
        <v>0</v>
      </c>
      <c r="H29" s="52">
        <f t="shared" si="0"/>
        <v>5809.94</v>
      </c>
      <c r="I29" s="2" t="s">
        <v>100</v>
      </c>
      <c r="J29" s="78"/>
    </row>
    <row r="30" spans="1:10" ht="21" customHeight="1" x14ac:dyDescent="0.25">
      <c r="A30" s="60"/>
      <c r="B30" s="59"/>
      <c r="C30" s="61"/>
      <c r="D30" s="62"/>
      <c r="E30" s="61"/>
      <c r="F30" s="50">
        <v>1527.54</v>
      </c>
      <c r="G30" s="50">
        <v>0</v>
      </c>
      <c r="H30" s="50">
        <f t="shared" si="0"/>
        <v>1527.54</v>
      </c>
      <c r="I30" s="2" t="s">
        <v>94</v>
      </c>
      <c r="J30" s="81"/>
    </row>
    <row r="31" spans="1:10" s="31" customFormat="1" ht="21" customHeight="1" x14ac:dyDescent="0.25">
      <c r="A31" s="34"/>
      <c r="B31" s="30" t="s">
        <v>52</v>
      </c>
      <c r="C31" s="37">
        <f>SUM(C22)</f>
        <v>19900</v>
      </c>
      <c r="D31" s="37">
        <f>SUM(D22)</f>
        <v>1</v>
      </c>
      <c r="E31" s="37">
        <f>SUM(E22)</f>
        <v>19900</v>
      </c>
      <c r="F31" s="37">
        <f>SUM(F22:F30)</f>
        <v>19261.48</v>
      </c>
      <c r="G31" s="37">
        <f>SUM(G22:G30)</f>
        <v>0</v>
      </c>
      <c r="H31" s="37">
        <f>SUM(H22:H30)</f>
        <v>19261.48</v>
      </c>
      <c r="I31" s="35"/>
      <c r="J31" s="82"/>
    </row>
    <row r="32" spans="1:10" ht="21" customHeight="1" x14ac:dyDescent="0.25">
      <c r="A32" s="66">
        <v>5</v>
      </c>
      <c r="B32" s="63" t="s">
        <v>53</v>
      </c>
      <c r="C32" s="74">
        <v>0</v>
      </c>
      <c r="D32" s="66"/>
      <c r="E32" s="74">
        <f t="shared" si="2"/>
        <v>0</v>
      </c>
      <c r="F32" s="36">
        <v>524.76</v>
      </c>
      <c r="G32" s="36">
        <v>0</v>
      </c>
      <c r="H32" s="36">
        <f t="shared" si="0"/>
        <v>524.76</v>
      </c>
      <c r="I32" s="2" t="s">
        <v>89</v>
      </c>
      <c r="J32" s="77" t="s">
        <v>66</v>
      </c>
    </row>
    <row r="33" spans="1:10" ht="21" customHeight="1" x14ac:dyDescent="0.25">
      <c r="A33" s="67"/>
      <c r="B33" s="64"/>
      <c r="C33" s="75"/>
      <c r="D33" s="67"/>
      <c r="E33" s="75"/>
      <c r="F33" s="50">
        <v>476</v>
      </c>
      <c r="G33" s="50">
        <v>0</v>
      </c>
      <c r="H33" s="50">
        <f t="shared" si="0"/>
        <v>476</v>
      </c>
      <c r="I33" s="2" t="s">
        <v>90</v>
      </c>
      <c r="J33" s="78"/>
    </row>
    <row r="34" spans="1:10" ht="21" customHeight="1" x14ac:dyDescent="0.25">
      <c r="A34" s="67"/>
      <c r="B34" s="64"/>
      <c r="C34" s="75"/>
      <c r="D34" s="67"/>
      <c r="E34" s="75"/>
      <c r="F34" s="50">
        <v>86.9</v>
      </c>
      <c r="G34" s="50">
        <v>0</v>
      </c>
      <c r="H34" s="50">
        <f t="shared" si="0"/>
        <v>86.9</v>
      </c>
      <c r="I34" s="2" t="s">
        <v>91</v>
      </c>
      <c r="J34" s="78"/>
    </row>
    <row r="35" spans="1:10" ht="21" customHeight="1" x14ac:dyDescent="0.25">
      <c r="A35" s="67"/>
      <c r="B35" s="64"/>
      <c r="C35" s="75"/>
      <c r="D35" s="67"/>
      <c r="E35" s="75"/>
      <c r="F35" s="50">
        <v>124.2</v>
      </c>
      <c r="G35" s="50">
        <v>0</v>
      </c>
      <c r="H35" s="50">
        <f t="shared" si="0"/>
        <v>124.2</v>
      </c>
      <c r="I35" s="2" t="s">
        <v>92</v>
      </c>
      <c r="J35" s="78"/>
    </row>
    <row r="36" spans="1:10" ht="21" customHeight="1" x14ac:dyDescent="0.25">
      <c r="A36" s="67"/>
      <c r="B36" s="64"/>
      <c r="C36" s="75"/>
      <c r="D36" s="67"/>
      <c r="E36" s="75"/>
      <c r="F36" s="52">
        <v>920</v>
      </c>
      <c r="G36" s="52">
        <v>0</v>
      </c>
      <c r="H36" s="52">
        <f t="shared" si="0"/>
        <v>920</v>
      </c>
      <c r="I36" s="2" t="s">
        <v>103</v>
      </c>
      <c r="J36" s="78"/>
    </row>
    <row r="37" spans="1:10" ht="21" customHeight="1" x14ac:dyDescent="0.25">
      <c r="A37" s="67"/>
      <c r="B37" s="64"/>
      <c r="C37" s="75"/>
      <c r="D37" s="67"/>
      <c r="E37" s="75"/>
      <c r="F37" s="52">
        <v>0</v>
      </c>
      <c r="G37" s="52">
        <v>0</v>
      </c>
      <c r="H37" s="52">
        <f t="shared" si="0"/>
        <v>0</v>
      </c>
      <c r="I37" s="2"/>
      <c r="J37" s="78"/>
    </row>
    <row r="38" spans="1:10" ht="21" customHeight="1" x14ac:dyDescent="0.25">
      <c r="A38" s="68"/>
      <c r="B38" s="65"/>
      <c r="C38" s="76"/>
      <c r="D38" s="68"/>
      <c r="E38" s="76"/>
      <c r="F38" s="36">
        <v>0</v>
      </c>
      <c r="G38" s="36">
        <v>0</v>
      </c>
      <c r="H38" s="50">
        <f t="shared" si="0"/>
        <v>0</v>
      </c>
      <c r="I38" s="2"/>
      <c r="J38" s="78"/>
    </row>
    <row r="39" spans="1:10" s="31" customFormat="1" ht="21" customHeight="1" x14ac:dyDescent="0.25">
      <c r="A39" s="34"/>
      <c r="B39" s="30" t="s">
        <v>58</v>
      </c>
      <c r="C39" s="37">
        <f>SUM(C32)</f>
        <v>0</v>
      </c>
      <c r="D39" s="37">
        <f t="shared" ref="D39:E39" si="6">SUM(D32)</f>
        <v>0</v>
      </c>
      <c r="E39" s="37">
        <f t="shared" si="6"/>
        <v>0</v>
      </c>
      <c r="F39" s="37">
        <f>SUM(F32:F38)</f>
        <v>2131.86</v>
      </c>
      <c r="G39" s="37">
        <f>SUM(G32:G38)</f>
        <v>0</v>
      </c>
      <c r="H39" s="37">
        <f t="shared" ref="H39" si="7">SUM(H32:H38)</f>
        <v>2131.86</v>
      </c>
      <c r="I39" s="35"/>
      <c r="J39" s="79"/>
    </row>
    <row r="40" spans="1:10" ht="21" customHeight="1" x14ac:dyDescent="0.25">
      <c r="A40" s="60">
        <v>6</v>
      </c>
      <c r="B40" s="59" t="s">
        <v>54</v>
      </c>
      <c r="C40" s="61">
        <v>0</v>
      </c>
      <c r="D40" s="62"/>
      <c r="E40" s="6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7" t="s">
        <v>67</v>
      </c>
    </row>
    <row r="41" spans="1:10" ht="21" customHeight="1" x14ac:dyDescent="0.25">
      <c r="A41" s="60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81"/>
    </row>
    <row r="42" spans="1:10" ht="21" customHeight="1" x14ac:dyDescent="0.25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81"/>
    </row>
    <row r="43" spans="1:10" ht="21" customHeight="1" x14ac:dyDescent="0.25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81"/>
    </row>
    <row r="44" spans="1:10" s="31" customFormat="1" ht="21" customHeight="1" x14ac:dyDescent="0.25">
      <c r="A44" s="34"/>
      <c r="B44" s="30" t="s">
        <v>59</v>
      </c>
      <c r="C44" s="37">
        <f>SUM(C40)</f>
        <v>0</v>
      </c>
      <c r="D44" s="37">
        <f t="shared" ref="D44:E44" si="8">SUM(D40)</f>
        <v>0</v>
      </c>
      <c r="E44" s="37">
        <f t="shared" si="8"/>
        <v>0</v>
      </c>
      <c r="F44" s="37">
        <f>SUM(F40:F43)</f>
        <v>0</v>
      </c>
      <c r="G44" s="37">
        <f t="shared" ref="G44" si="9">SUM(G40:G43)</f>
        <v>0</v>
      </c>
      <c r="H44" s="37">
        <f>SUM(H40:H43)</f>
        <v>0</v>
      </c>
      <c r="I44" s="35"/>
      <c r="J44" s="82"/>
    </row>
    <row r="45" spans="1:10" ht="21" customHeight="1" x14ac:dyDescent="0.25">
      <c r="A45" s="60">
        <v>7</v>
      </c>
      <c r="B45" s="59" t="s">
        <v>55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ht="21" customHeight="1" x14ac:dyDescent="0.25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0"/>
        <v>0</v>
      </c>
      <c r="I46" s="2"/>
      <c r="J46" s="86"/>
    </row>
    <row r="47" spans="1:10" ht="21" customHeight="1" x14ac:dyDescent="0.25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0"/>
        <v>0</v>
      </c>
      <c r="I47" s="2"/>
      <c r="J47" s="86"/>
    </row>
    <row r="48" spans="1:10" ht="21" customHeight="1" x14ac:dyDescent="0.25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0"/>
        <v>0</v>
      </c>
      <c r="I48" s="2"/>
      <c r="J48" s="86"/>
    </row>
    <row r="49" spans="1:10" s="31" customFormat="1" ht="21" customHeight="1" x14ac:dyDescent="0.25">
      <c r="A49" s="34"/>
      <c r="B49" s="30" t="s">
        <v>60</v>
      </c>
      <c r="C49" s="37">
        <f>SUM(C45)</f>
        <v>0</v>
      </c>
      <c r="D49" s="37">
        <f t="shared" ref="D49:E49" si="10">SUM(D45)</f>
        <v>0</v>
      </c>
      <c r="E49" s="37">
        <f t="shared" si="10"/>
        <v>0</v>
      </c>
      <c r="F49" s="37">
        <f>SUM(F45:F48)</f>
        <v>0</v>
      </c>
      <c r="G49" s="37">
        <f t="shared" ref="G49:H49" si="11">SUM(G45:G48)</f>
        <v>0</v>
      </c>
      <c r="H49" s="37">
        <f t="shared" si="11"/>
        <v>0</v>
      </c>
      <c r="I49" s="35"/>
      <c r="J49" s="87"/>
    </row>
    <row r="50" spans="1:10" ht="21" customHeight="1" x14ac:dyDescent="0.25">
      <c r="A50" s="60">
        <v>8</v>
      </c>
      <c r="B50" s="59" t="s">
        <v>3</v>
      </c>
      <c r="C50" s="61">
        <v>0</v>
      </c>
      <c r="D50" s="62"/>
      <c r="E50" s="61">
        <f t="shared" si="2"/>
        <v>0</v>
      </c>
      <c r="F50" s="36">
        <v>0</v>
      </c>
      <c r="G50" s="36">
        <v>0</v>
      </c>
      <c r="H50" s="36">
        <f t="shared" si="0"/>
        <v>0</v>
      </c>
      <c r="I50" s="2"/>
      <c r="J50" s="80" t="s">
        <v>68</v>
      </c>
    </row>
    <row r="51" spans="1:10" ht="21" customHeight="1" x14ac:dyDescent="0.25">
      <c r="A51" s="60"/>
      <c r="B51" s="59"/>
      <c r="C51" s="61"/>
      <c r="D51" s="62"/>
      <c r="E51" s="61"/>
      <c r="F51" s="36">
        <v>0</v>
      </c>
      <c r="G51" s="36">
        <v>0</v>
      </c>
      <c r="H51" s="36">
        <f t="shared" si="0"/>
        <v>0</v>
      </c>
      <c r="I51" s="2"/>
      <c r="J51" s="81"/>
    </row>
    <row r="52" spans="1:10" s="31" customFormat="1" ht="21" customHeight="1" x14ac:dyDescent="0.25">
      <c r="A52" s="34"/>
      <c r="B52" s="30" t="s">
        <v>56</v>
      </c>
      <c r="C52" s="37">
        <f>SUM(C50)</f>
        <v>0</v>
      </c>
      <c r="D52" s="37">
        <f t="shared" ref="D52:E52" si="12">SUM(D50)</f>
        <v>0</v>
      </c>
      <c r="E52" s="37">
        <f t="shared" si="12"/>
        <v>0</v>
      </c>
      <c r="F52" s="37">
        <f>SUM(F50:F51)</f>
        <v>0</v>
      </c>
      <c r="G52" s="37">
        <f t="shared" ref="G52:H52" si="13">SUM(G50:G51)</f>
        <v>0</v>
      </c>
      <c r="H52" s="37">
        <f t="shared" si="13"/>
        <v>0</v>
      </c>
      <c r="I52" s="35"/>
      <c r="J52" s="82"/>
    </row>
    <row r="53" spans="1:10" ht="21" customHeight="1" x14ac:dyDescent="0.25">
      <c r="A53" s="60">
        <v>9</v>
      </c>
      <c r="B53" s="59" t="s">
        <v>57</v>
      </c>
      <c r="C53" s="61">
        <v>0</v>
      </c>
      <c r="D53" s="62"/>
      <c r="E53" s="61">
        <f t="shared" si="2"/>
        <v>0</v>
      </c>
      <c r="F53" s="36">
        <v>0</v>
      </c>
      <c r="G53" s="36">
        <v>0</v>
      </c>
      <c r="H53" s="36">
        <f t="shared" si="0"/>
        <v>0</v>
      </c>
      <c r="I53" s="2"/>
      <c r="J53" s="77" t="s">
        <v>69</v>
      </c>
    </row>
    <row r="54" spans="1:10" ht="21" customHeight="1" x14ac:dyDescent="0.25">
      <c r="A54" s="60"/>
      <c r="B54" s="59"/>
      <c r="C54" s="61"/>
      <c r="D54" s="62"/>
      <c r="E54" s="61"/>
      <c r="F54" s="36">
        <v>0</v>
      </c>
      <c r="G54" s="36">
        <v>0</v>
      </c>
      <c r="H54" s="36">
        <f t="shared" si="0"/>
        <v>0</v>
      </c>
      <c r="I54" s="2"/>
      <c r="J54" s="78"/>
    </row>
    <row r="55" spans="1:10" ht="21" customHeight="1" x14ac:dyDescent="0.25">
      <c r="A55" s="60"/>
      <c r="B55" s="59"/>
      <c r="C55" s="61"/>
      <c r="D55" s="62"/>
      <c r="E55" s="61"/>
      <c r="F55" s="36">
        <v>0</v>
      </c>
      <c r="G55" s="36">
        <v>0</v>
      </c>
      <c r="H55" s="36">
        <f t="shared" si="0"/>
        <v>0</v>
      </c>
      <c r="I55" s="2"/>
      <c r="J55" s="78"/>
    </row>
    <row r="56" spans="1:10" s="31" customFormat="1" ht="21" customHeight="1" x14ac:dyDescent="0.25">
      <c r="A56" s="34"/>
      <c r="B56" s="30" t="s">
        <v>61</v>
      </c>
      <c r="C56" s="37">
        <f>SUM(C53)</f>
        <v>0</v>
      </c>
      <c r="D56" s="37">
        <f t="shared" ref="D56:E56" si="14">SUM(D53)</f>
        <v>0</v>
      </c>
      <c r="E56" s="37">
        <f t="shared" si="14"/>
        <v>0</v>
      </c>
      <c r="F56" s="37">
        <f>SUM(F53:F55)</f>
        <v>0</v>
      </c>
      <c r="G56" s="37">
        <f t="shared" ref="G56:H56" si="15">SUM(G53:G55)</f>
        <v>0</v>
      </c>
      <c r="H56" s="37">
        <f t="shared" si="15"/>
        <v>0</v>
      </c>
      <c r="I56" s="35"/>
      <c r="J56" s="79"/>
    </row>
    <row r="57" spans="1:10" ht="21" customHeight="1" x14ac:dyDescent="0.25">
      <c r="A57" s="66">
        <v>10</v>
      </c>
      <c r="B57" s="59" t="s">
        <v>5</v>
      </c>
      <c r="C57" s="61">
        <v>0</v>
      </c>
      <c r="D57" s="62"/>
      <c r="E57" s="61">
        <f t="shared" si="2"/>
        <v>0</v>
      </c>
      <c r="F57" s="36">
        <v>728</v>
      </c>
      <c r="G57" s="36">
        <v>0</v>
      </c>
      <c r="H57" s="36">
        <f t="shared" si="0"/>
        <v>728</v>
      </c>
      <c r="I57" s="2" t="s">
        <v>88</v>
      </c>
      <c r="J57" s="85"/>
    </row>
    <row r="58" spans="1:10" ht="21" customHeight="1" x14ac:dyDescent="0.25">
      <c r="A58" s="67"/>
      <c r="B58" s="59"/>
      <c r="C58" s="61"/>
      <c r="D58" s="62"/>
      <c r="E58" s="61"/>
      <c r="F58" s="36">
        <v>146.6</v>
      </c>
      <c r="G58" s="36">
        <v>0</v>
      </c>
      <c r="H58" s="36">
        <f t="shared" ref="H58:H63" si="16">F58+G58</f>
        <v>146.6</v>
      </c>
      <c r="I58" s="2" t="s">
        <v>93</v>
      </c>
      <c r="J58" s="86"/>
    </row>
    <row r="59" spans="1:10" ht="21" customHeight="1" x14ac:dyDescent="0.25">
      <c r="A59" s="67"/>
      <c r="B59" s="59"/>
      <c r="C59" s="61"/>
      <c r="D59" s="62"/>
      <c r="E59" s="61"/>
      <c r="F59" s="36">
        <v>1152</v>
      </c>
      <c r="G59" s="36">
        <v>0</v>
      </c>
      <c r="H59" s="36">
        <f t="shared" si="16"/>
        <v>1152</v>
      </c>
      <c r="I59" s="2" t="s">
        <v>101</v>
      </c>
      <c r="J59" s="86"/>
    </row>
    <row r="60" spans="1:10" ht="21" customHeight="1" x14ac:dyDescent="0.25">
      <c r="A60" s="67"/>
      <c r="B60" s="59"/>
      <c r="C60" s="61"/>
      <c r="D60" s="62"/>
      <c r="E60" s="61"/>
      <c r="F60" s="36">
        <v>31.9</v>
      </c>
      <c r="G60" s="36">
        <v>0</v>
      </c>
      <c r="H60" s="36">
        <f t="shared" si="16"/>
        <v>31.9</v>
      </c>
      <c r="I60" s="2" t="s">
        <v>114</v>
      </c>
      <c r="J60" s="86"/>
    </row>
    <row r="61" spans="1:10" ht="21" customHeight="1" x14ac:dyDescent="0.25">
      <c r="A61" s="67"/>
      <c r="B61" s="59"/>
      <c r="C61" s="61"/>
      <c r="D61" s="62"/>
      <c r="E61" s="61"/>
      <c r="F61" s="36">
        <v>0</v>
      </c>
      <c r="G61" s="36">
        <v>0</v>
      </c>
      <c r="H61" s="36">
        <f t="shared" si="16"/>
        <v>0</v>
      </c>
      <c r="I61" s="2"/>
      <c r="J61" s="86"/>
    </row>
    <row r="62" spans="1:10" ht="21" customHeight="1" x14ac:dyDescent="0.25">
      <c r="A62" s="67"/>
      <c r="B62" s="59"/>
      <c r="C62" s="61"/>
      <c r="D62" s="62"/>
      <c r="E62" s="61"/>
      <c r="F62" s="36">
        <v>0</v>
      </c>
      <c r="G62" s="36">
        <v>0</v>
      </c>
      <c r="H62" s="36">
        <f t="shared" si="16"/>
        <v>0</v>
      </c>
      <c r="I62" s="2"/>
      <c r="J62" s="86"/>
    </row>
    <row r="63" spans="1:10" ht="21" customHeight="1" x14ac:dyDescent="0.25">
      <c r="A63" s="68"/>
      <c r="B63" s="59"/>
      <c r="C63" s="61"/>
      <c r="D63" s="62"/>
      <c r="E63" s="61"/>
      <c r="F63" s="36">
        <v>0</v>
      </c>
      <c r="G63" s="36">
        <v>0</v>
      </c>
      <c r="H63" s="36">
        <f t="shared" si="16"/>
        <v>0</v>
      </c>
      <c r="I63" s="2"/>
      <c r="J63" s="86"/>
    </row>
    <row r="64" spans="1:10" s="31" customFormat="1" ht="21" customHeight="1" x14ac:dyDescent="0.25">
      <c r="A64" s="34"/>
      <c r="B64" s="30" t="s">
        <v>62</v>
      </c>
      <c r="C64" s="37">
        <f>SUM(C57)</f>
        <v>0</v>
      </c>
      <c r="D64" s="37">
        <f t="shared" ref="D64:E64" si="17">SUM(D57)</f>
        <v>0</v>
      </c>
      <c r="E64" s="37">
        <f t="shared" si="17"/>
        <v>0</v>
      </c>
      <c r="F64" s="37">
        <f>SUM(F57:F63)</f>
        <v>2058.5</v>
      </c>
      <c r="G64" s="37">
        <f t="shared" ref="G64:H64" si="18">SUM(G57:G63)</f>
        <v>0</v>
      </c>
      <c r="H64" s="37">
        <f t="shared" si="18"/>
        <v>2058.5</v>
      </c>
      <c r="I64" s="35"/>
      <c r="J64" s="87"/>
    </row>
    <row r="65" spans="1:10" ht="21" customHeight="1" x14ac:dyDescent="0.25">
      <c r="A65" s="34"/>
      <c r="B65" s="30" t="s">
        <v>63</v>
      </c>
      <c r="C65" s="37">
        <f t="shared" ref="C65:H65" si="19">SUM(C64,C56,C52,C49,C44,C39,C31,C21,C16,C13)</f>
        <v>25000</v>
      </c>
      <c r="D65" s="37">
        <f t="shared" si="19"/>
        <v>2</v>
      </c>
      <c r="E65" s="37">
        <f t="shared" si="19"/>
        <v>25000</v>
      </c>
      <c r="F65" s="37">
        <f t="shared" si="19"/>
        <v>23451.84</v>
      </c>
      <c r="G65" s="37">
        <f t="shared" si="19"/>
        <v>0</v>
      </c>
      <c r="H65" s="37">
        <f t="shared" si="19"/>
        <v>23451.84</v>
      </c>
      <c r="I65" s="35"/>
      <c r="J65" s="39"/>
    </row>
    <row r="69" spans="1:10" ht="21" customHeight="1" x14ac:dyDescent="0.25">
      <c r="A69" s="71" t="s">
        <v>12</v>
      </c>
      <c r="B69" s="72"/>
      <c r="C69" s="69" t="s">
        <v>13</v>
      </c>
      <c r="D69" s="69"/>
      <c r="E69" s="69" t="s">
        <v>17</v>
      </c>
      <c r="F69" s="69"/>
      <c r="G69" s="69" t="s">
        <v>18</v>
      </c>
      <c r="H69" s="69"/>
      <c r="I69" s="32" t="s">
        <v>14</v>
      </c>
    </row>
    <row r="70" spans="1:10" ht="21" customHeight="1" x14ac:dyDescent="0.25">
      <c r="A70" s="73">
        <f>E65</f>
        <v>25000</v>
      </c>
      <c r="B70" s="70"/>
      <c r="C70" s="70">
        <f>H65</f>
        <v>23451.84</v>
      </c>
      <c r="D70" s="70"/>
      <c r="E70" s="70">
        <f>F65</f>
        <v>23451.84</v>
      </c>
      <c r="F70" s="70"/>
      <c r="G70" s="70">
        <f>G65</f>
        <v>0</v>
      </c>
      <c r="H70" s="70"/>
      <c r="I70" s="33">
        <f>A70-C70</f>
        <v>1548.1599999999999</v>
      </c>
    </row>
    <row r="72" spans="1:10" ht="21" customHeight="1" x14ac:dyDescent="0.25">
      <c r="A72" s="40" t="s">
        <v>72</v>
      </c>
      <c r="B72" s="41"/>
      <c r="C72" s="42" t="s">
        <v>73</v>
      </c>
      <c r="D72" s="40"/>
      <c r="E72" s="40" t="s">
        <v>74</v>
      </c>
      <c r="F72" s="40"/>
      <c r="G72" s="40" t="s">
        <v>75</v>
      </c>
      <c r="H72" s="40"/>
      <c r="I72" s="41"/>
    </row>
  </sheetData>
  <mergeCells count="76">
    <mergeCell ref="C40:C43"/>
    <mergeCell ref="D40:D43"/>
    <mergeCell ref="E40:E43"/>
    <mergeCell ref="C45:C48"/>
    <mergeCell ref="D57:D63"/>
    <mergeCell ref="E57:E63"/>
    <mergeCell ref="D45:D48"/>
    <mergeCell ref="E45:E48"/>
    <mergeCell ref="C50:C51"/>
    <mergeCell ref="E50:E51"/>
    <mergeCell ref="D50:D51"/>
    <mergeCell ref="A14:A15"/>
    <mergeCell ref="B14:B15"/>
    <mergeCell ref="C14:C15"/>
    <mergeCell ref="D14:D15"/>
    <mergeCell ref="E14:E15"/>
    <mergeCell ref="J14:J16"/>
    <mergeCell ref="J50:J52"/>
    <mergeCell ref="J4:J5"/>
    <mergeCell ref="H4:I5"/>
    <mergeCell ref="J57:J64"/>
    <mergeCell ref="J17:J21"/>
    <mergeCell ref="J6:J7"/>
    <mergeCell ref="J8:J13"/>
    <mergeCell ref="J22:J31"/>
    <mergeCell ref="J45:J49"/>
    <mergeCell ref="J53:J56"/>
    <mergeCell ref="J32:J39"/>
    <mergeCell ref="J40:J44"/>
    <mergeCell ref="C17:C20"/>
    <mergeCell ref="E17:E20"/>
    <mergeCell ref="D17:D20"/>
    <mergeCell ref="D22:D30"/>
    <mergeCell ref="C32:C38"/>
    <mergeCell ref="D32:D38"/>
    <mergeCell ref="E32:E38"/>
    <mergeCell ref="C22:C30"/>
    <mergeCell ref="E22:E30"/>
    <mergeCell ref="G69:H69"/>
    <mergeCell ref="G70:H70"/>
    <mergeCell ref="A69:B69"/>
    <mergeCell ref="A53:A55"/>
    <mergeCell ref="B53:B55"/>
    <mergeCell ref="C53:C55"/>
    <mergeCell ref="D53:D55"/>
    <mergeCell ref="E53:E55"/>
    <mergeCell ref="A70:B70"/>
    <mergeCell ref="C69:D69"/>
    <mergeCell ref="C70:D70"/>
    <mergeCell ref="E69:F69"/>
    <mergeCell ref="E70:F70"/>
    <mergeCell ref="B57:B63"/>
    <mergeCell ref="A57:A63"/>
    <mergeCell ref="C57:C63"/>
    <mergeCell ref="A17:A20"/>
    <mergeCell ref="A22:A30"/>
    <mergeCell ref="A40:A43"/>
    <mergeCell ref="A45:A48"/>
    <mergeCell ref="A50:A51"/>
    <mergeCell ref="A32:A38"/>
    <mergeCell ref="B17:B20"/>
    <mergeCell ref="B22:B30"/>
    <mergeCell ref="B40:B43"/>
    <mergeCell ref="B45:B48"/>
    <mergeCell ref="B50:B51"/>
    <mergeCell ref="B32:B3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7" zoomScaleNormal="100" workbookViewId="0">
      <selection activeCell="K21" sqref="K2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5" t="s">
        <v>105</v>
      </c>
      <c r="G5" s="105"/>
      <c r="H5" s="46" t="s">
        <v>20</v>
      </c>
      <c r="I5" s="8"/>
      <c r="J5" s="105" t="s">
        <v>108</v>
      </c>
      <c r="K5" s="106"/>
    </row>
    <row r="6" spans="2:11" ht="20.100000000000001" customHeight="1" x14ac:dyDescent="0.25">
      <c r="B6" s="9"/>
      <c r="C6" s="10"/>
      <c r="D6" s="11" t="s">
        <v>21</v>
      </c>
      <c r="E6" s="11"/>
      <c r="F6" s="107" t="s">
        <v>106</v>
      </c>
      <c r="G6" s="107"/>
      <c r="H6" s="11" t="s">
        <v>22</v>
      </c>
      <c r="I6" s="10"/>
      <c r="J6" s="107" t="s">
        <v>109</v>
      </c>
      <c r="K6" s="108"/>
    </row>
    <row r="7" spans="2:11" ht="20.100000000000001" customHeight="1" x14ac:dyDescent="0.25">
      <c r="B7" s="9"/>
      <c r="C7" s="10"/>
      <c r="D7" s="11" t="s">
        <v>23</v>
      </c>
      <c r="E7" s="11"/>
      <c r="F7" s="107" t="s">
        <v>107</v>
      </c>
      <c r="G7" s="107"/>
      <c r="H7" s="11" t="s">
        <v>24</v>
      </c>
      <c r="I7" s="12"/>
      <c r="J7" s="110">
        <v>44842</v>
      </c>
      <c r="K7" s="10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77</v>
      </c>
      <c r="I8" s="49"/>
      <c r="J8" s="89" t="s">
        <v>104</v>
      </c>
      <c r="K8" s="9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 x14ac:dyDescent="0.25">
      <c r="B11" s="94">
        <v>1</v>
      </c>
      <c r="C11" s="95"/>
      <c r="D11" s="100" t="s">
        <v>32</v>
      </c>
      <c r="E11" s="94" t="s">
        <v>33</v>
      </c>
      <c r="F11" s="95"/>
      <c r="G11" s="19">
        <f>H11+I11</f>
        <v>0</v>
      </c>
      <c r="H11" s="19"/>
      <c r="I11" s="92"/>
      <c r="J11" s="93"/>
      <c r="K11" s="20" t="s">
        <v>34</v>
      </c>
    </row>
    <row r="12" spans="2:11" ht="20.100000000000001" customHeight="1" x14ac:dyDescent="0.25">
      <c r="B12" s="94">
        <v>2</v>
      </c>
      <c r="C12" s="95"/>
      <c r="D12" s="101"/>
      <c r="E12" s="91" t="s">
        <v>35</v>
      </c>
      <c r="F12" s="91"/>
      <c r="G12" s="53">
        <f t="shared" ref="G12:G17" si="0">H12+I12</f>
        <v>297.70999999999998</v>
      </c>
      <c r="H12" s="19">
        <v>297.70999999999998</v>
      </c>
      <c r="I12" s="92"/>
      <c r="J12" s="93"/>
      <c r="K12" s="20" t="s">
        <v>112</v>
      </c>
    </row>
    <row r="13" spans="2:11" ht="20.100000000000001" customHeight="1" x14ac:dyDescent="0.25">
      <c r="B13" s="94">
        <v>3</v>
      </c>
      <c r="C13" s="95"/>
      <c r="D13" s="101"/>
      <c r="E13" s="91" t="s">
        <v>35</v>
      </c>
      <c r="F13" s="91"/>
      <c r="G13" s="53">
        <f t="shared" si="0"/>
        <v>305.20999999999998</v>
      </c>
      <c r="H13" s="19">
        <v>305.20999999999998</v>
      </c>
      <c r="I13" s="92"/>
      <c r="J13" s="93"/>
      <c r="K13" s="20" t="s">
        <v>113</v>
      </c>
    </row>
    <row r="14" spans="2:11" ht="20.100000000000001" customHeight="1" x14ac:dyDescent="0.25">
      <c r="B14" s="94">
        <v>4</v>
      </c>
      <c r="C14" s="95"/>
      <c r="D14" s="101"/>
      <c r="E14" s="94" t="s">
        <v>36</v>
      </c>
      <c r="F14" s="95"/>
      <c r="G14" s="53">
        <f t="shared" si="0"/>
        <v>29</v>
      </c>
      <c r="H14" s="19">
        <v>29</v>
      </c>
      <c r="I14" s="92"/>
      <c r="J14" s="93"/>
      <c r="K14" s="20" t="s">
        <v>110</v>
      </c>
    </row>
    <row r="15" spans="2:11" ht="20.100000000000001" customHeight="1" x14ac:dyDescent="0.25">
      <c r="B15" s="94">
        <v>5</v>
      </c>
      <c r="C15" s="95"/>
      <c r="D15" s="100" t="s">
        <v>37</v>
      </c>
      <c r="E15" s="94" t="s">
        <v>36</v>
      </c>
      <c r="F15" s="95"/>
      <c r="G15" s="53">
        <f t="shared" si="0"/>
        <v>42</v>
      </c>
      <c r="H15" s="19">
        <v>42</v>
      </c>
      <c r="I15" s="92"/>
      <c r="J15" s="93"/>
      <c r="K15" s="20" t="s">
        <v>111</v>
      </c>
    </row>
    <row r="16" spans="2:11" ht="20.100000000000001" customHeight="1" x14ac:dyDescent="0.25">
      <c r="B16" s="94">
        <v>6</v>
      </c>
      <c r="C16" s="95"/>
      <c r="D16" s="101"/>
      <c r="E16" s="91"/>
      <c r="F16" s="91"/>
      <c r="G16" s="53">
        <f t="shared" si="0"/>
        <v>0</v>
      </c>
      <c r="H16" s="19"/>
      <c r="I16" s="92"/>
      <c r="J16" s="93"/>
      <c r="K16" s="20"/>
    </row>
    <row r="17" spans="1:11" ht="20.100000000000001" customHeight="1" x14ac:dyDescent="0.25">
      <c r="B17" s="94">
        <v>7</v>
      </c>
      <c r="C17" s="95"/>
      <c r="D17" s="111"/>
      <c r="E17" s="91"/>
      <c r="F17" s="91"/>
      <c r="G17" s="53">
        <f t="shared" si="0"/>
        <v>0</v>
      </c>
      <c r="H17" s="19"/>
      <c r="I17" s="92"/>
      <c r="J17" s="93"/>
      <c r="K17" s="20"/>
    </row>
    <row r="18" spans="1:11" ht="20.100000000000001" customHeight="1" x14ac:dyDescent="0.25">
      <c r="B18" s="96" t="s">
        <v>38</v>
      </c>
      <c r="C18" s="102"/>
      <c r="D18" s="102"/>
      <c r="E18" s="102"/>
      <c r="F18" s="97"/>
      <c r="G18" s="21">
        <f>SUM(G11:G17)</f>
        <v>673.92</v>
      </c>
      <c r="H18" s="21">
        <f>SUM(H11:H17)</f>
        <v>673.92</v>
      </c>
      <c r="I18" s="103">
        <f>SUM(I11:J17)</f>
        <v>0</v>
      </c>
      <c r="J18" s="104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3" t="s">
        <v>29</v>
      </c>
      <c r="C20" s="113"/>
      <c r="D20" s="113"/>
      <c r="E20" s="113"/>
      <c r="F20" s="113"/>
      <c r="G20" s="113" t="s">
        <v>39</v>
      </c>
      <c r="H20" s="113"/>
      <c r="I20" s="113"/>
      <c r="J20" s="113"/>
      <c r="K20" s="17" t="s">
        <v>40</v>
      </c>
    </row>
    <row r="21" spans="1:11" ht="20.100000000000001" customHeight="1" x14ac:dyDescent="0.25">
      <c r="B21" s="112">
        <f>H18</f>
        <v>673.92</v>
      </c>
      <c r="C21" s="112"/>
      <c r="D21" s="112"/>
      <c r="E21" s="112"/>
      <c r="F21" s="112"/>
      <c r="G21" s="112">
        <f>I18</f>
        <v>0</v>
      </c>
      <c r="H21" s="112"/>
      <c r="I21" s="112"/>
      <c r="J21" s="112"/>
      <c r="K21" s="24">
        <f>SUM(B21:J21)</f>
        <v>673.92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54" t="s">
        <v>78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 x14ac:dyDescent="0.25">
      <c r="B28" s="7"/>
      <c r="C28" s="8"/>
      <c r="D28" s="46" t="s">
        <v>19</v>
      </c>
      <c r="E28" s="46"/>
      <c r="F28" s="105" t="str">
        <f>F5</f>
        <v>安黎欢</v>
      </c>
      <c r="G28" s="105"/>
      <c r="H28" s="46" t="s">
        <v>20</v>
      </c>
      <c r="I28" s="8"/>
      <c r="J28" s="105" t="str">
        <f>J5</f>
        <v>项目经理</v>
      </c>
      <c r="K28" s="106"/>
    </row>
    <row r="29" spans="1:11" ht="20.100000000000001" customHeight="1" x14ac:dyDescent="0.25">
      <c r="B29" s="9"/>
      <c r="C29" s="10"/>
      <c r="D29" s="11" t="s">
        <v>21</v>
      </c>
      <c r="E29" s="11"/>
      <c r="F29" s="107" t="str">
        <f>F6</f>
        <v>北京</v>
      </c>
      <c r="G29" s="107"/>
      <c r="H29" s="11" t="s">
        <v>22</v>
      </c>
      <c r="I29" s="10"/>
      <c r="J29" s="107" t="str">
        <f>J6</f>
        <v>业务6组</v>
      </c>
      <c r="K29" s="108"/>
    </row>
    <row r="30" spans="1:11" ht="20.100000000000001" customHeight="1" x14ac:dyDescent="0.25">
      <c r="B30" s="9"/>
      <c r="C30" s="10"/>
      <c r="D30" s="11" t="s">
        <v>23</v>
      </c>
      <c r="E30" s="11"/>
      <c r="F30" s="107" t="str">
        <f>F7</f>
        <v>9月20-23日</v>
      </c>
      <c r="G30" s="107"/>
      <c r="H30" s="11" t="s">
        <v>24</v>
      </c>
      <c r="I30" s="12"/>
      <c r="J30" s="107">
        <f>J7</f>
        <v>44842</v>
      </c>
      <c r="K30" s="10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77</v>
      </c>
      <c r="I31" s="49"/>
      <c r="J31" s="89" t="str">
        <f>J8</f>
        <v>HMEA-220920-STY299</v>
      </c>
      <c r="K31" s="90"/>
    </row>
    <row r="32" spans="1:11" ht="20.100000000000001" customHeight="1" x14ac:dyDescent="0.25"/>
    <row r="33" spans="2:11" ht="20.100000000000001" customHeight="1" x14ac:dyDescent="0.25">
      <c r="B33" s="91"/>
      <c r="C33" s="91"/>
      <c r="D33" s="44" t="s">
        <v>83</v>
      </c>
      <c r="E33" s="91" t="s">
        <v>84</v>
      </c>
      <c r="F33" s="91"/>
      <c r="G33" s="19" t="s">
        <v>82</v>
      </c>
      <c r="H33" s="19" t="s">
        <v>80</v>
      </c>
      <c r="I33" s="109" t="s">
        <v>81</v>
      </c>
      <c r="J33" s="109"/>
      <c r="K33" s="45" t="s">
        <v>79</v>
      </c>
    </row>
    <row r="34" spans="2:11" ht="20.100000000000001" customHeight="1" x14ac:dyDescent="0.25">
      <c r="B34" s="91">
        <v>1</v>
      </c>
      <c r="C34" s="91"/>
      <c r="D34" s="43" t="s">
        <v>106</v>
      </c>
      <c r="E34" s="91" t="s">
        <v>107</v>
      </c>
      <c r="F34" s="91"/>
      <c r="G34" s="19">
        <v>100</v>
      </c>
      <c r="H34" s="19">
        <v>4</v>
      </c>
      <c r="I34" s="92">
        <f>G34*H34</f>
        <v>400</v>
      </c>
      <c r="J34" s="93"/>
      <c r="K34" s="25"/>
    </row>
    <row r="35" spans="2:11" ht="20.100000000000001" customHeight="1" x14ac:dyDescent="0.25">
      <c r="B35" s="91">
        <v>2</v>
      </c>
      <c r="C35" s="91"/>
      <c r="D35" s="43"/>
      <c r="E35" s="91"/>
      <c r="F35" s="91"/>
      <c r="G35" s="19">
        <v>0</v>
      </c>
      <c r="H35" s="19">
        <v>0</v>
      </c>
      <c r="I35" s="92">
        <f t="shared" ref="I35:I36" si="1">G35*H35</f>
        <v>0</v>
      </c>
      <c r="J35" s="93"/>
      <c r="K35" s="25"/>
    </row>
    <row r="36" spans="2:11" ht="20.100000000000001" customHeight="1" x14ac:dyDescent="0.25">
      <c r="B36" s="91">
        <v>3</v>
      </c>
      <c r="C36" s="91"/>
      <c r="D36" s="43"/>
      <c r="E36" s="91"/>
      <c r="F36" s="91"/>
      <c r="G36" s="19">
        <v>0</v>
      </c>
      <c r="H36" s="19">
        <v>0</v>
      </c>
      <c r="I36" s="92">
        <f t="shared" si="1"/>
        <v>0</v>
      </c>
      <c r="J36" s="93"/>
      <c r="K36" s="25"/>
    </row>
    <row r="37" spans="2:11" ht="20.100000000000001" customHeight="1" x14ac:dyDescent="0.25">
      <c r="B37" s="96" t="s">
        <v>38</v>
      </c>
      <c r="C37" s="102"/>
      <c r="D37" s="102"/>
      <c r="E37" s="102"/>
      <c r="F37" s="97"/>
      <c r="G37" s="21"/>
      <c r="H37" s="21">
        <f>SUM(H19:H36)</f>
        <v>4</v>
      </c>
      <c r="I37" s="103">
        <f>SUM(I34:J36)</f>
        <v>400</v>
      </c>
      <c r="J37" s="104"/>
      <c r="K37" s="22"/>
    </row>
    <row r="38" spans="2:11" ht="20.100000000000001" customHeight="1" x14ac:dyDescent="0.25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2022-10-09T06:40:25Z</cp:lastPrinted>
  <dcterms:created xsi:type="dcterms:W3CDTF">2014-04-15T08:52:03Z</dcterms:created>
  <dcterms:modified xsi:type="dcterms:W3CDTF">2022-10-09T06:41:48Z</dcterms:modified>
</cp:coreProperties>
</file>