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F375BEB-402F-48FA-9B02-08145BCB34C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3" l="1"/>
  <c r="H93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62" i="3"/>
  <c r="H29" i="3"/>
  <c r="H30" i="3"/>
  <c r="H31" i="3"/>
  <c r="H32" i="3"/>
  <c r="H33" i="3"/>
  <c r="H34" i="3"/>
  <c r="H35" i="3"/>
  <c r="H36" i="3"/>
  <c r="H37" i="3"/>
  <c r="H38" i="3"/>
  <c r="H39" i="3"/>
  <c r="H40" i="3"/>
  <c r="H10" i="3"/>
  <c r="H9" i="3"/>
  <c r="H44" i="3"/>
  <c r="H11" i="3" l="1"/>
  <c r="F72" i="3"/>
  <c r="F8" i="3" l="1"/>
  <c r="H8" i="3" s="1"/>
  <c r="H26" i="3"/>
  <c r="H27" i="3"/>
  <c r="H28" i="3"/>
  <c r="H47" i="3"/>
  <c r="H37" i="2"/>
  <c r="I36" i="2"/>
  <c r="I35" i="2"/>
  <c r="I34" i="2"/>
  <c r="B21" i="2"/>
  <c r="I18" i="2"/>
  <c r="G21" i="2" s="1"/>
  <c r="H18" i="2"/>
  <c r="G18" i="2"/>
  <c r="G94" i="3"/>
  <c r="F94" i="3"/>
  <c r="D94" i="3"/>
  <c r="C94" i="3"/>
  <c r="E62" i="3"/>
  <c r="E94" i="3" s="1"/>
  <c r="G61" i="3"/>
  <c r="F61" i="3"/>
  <c r="D61" i="3"/>
  <c r="C61" i="3"/>
  <c r="H60" i="3"/>
  <c r="H59" i="3"/>
  <c r="H58" i="3"/>
  <c r="E58" i="3"/>
  <c r="E61" i="3" s="1"/>
  <c r="G57" i="3"/>
  <c r="F57" i="3"/>
  <c r="D57" i="3"/>
  <c r="C57" i="3"/>
  <c r="H56" i="3"/>
  <c r="H55" i="3"/>
  <c r="E55" i="3"/>
  <c r="E57" i="3" s="1"/>
  <c r="G54" i="3"/>
  <c r="F54" i="3"/>
  <c r="D54" i="3"/>
  <c r="C54" i="3"/>
  <c r="H53" i="3"/>
  <c r="H52" i="3"/>
  <c r="H51" i="3"/>
  <c r="H50" i="3"/>
  <c r="E50" i="3"/>
  <c r="E54" i="3" s="1"/>
  <c r="G49" i="3"/>
  <c r="F49" i="3"/>
  <c r="D49" i="3"/>
  <c r="C49" i="3"/>
  <c r="H48" i="3"/>
  <c r="E47" i="3"/>
  <c r="E49" i="3" s="1"/>
  <c r="G46" i="3"/>
  <c r="F46" i="3"/>
  <c r="D46" i="3"/>
  <c r="C46" i="3"/>
  <c r="H45" i="3"/>
  <c r="H42" i="3"/>
  <c r="H46" i="3" s="1"/>
  <c r="E42" i="3"/>
  <c r="E46" i="3" s="1"/>
  <c r="G41" i="3"/>
  <c r="F41" i="3"/>
  <c r="D41" i="3"/>
  <c r="C41" i="3"/>
  <c r="H25" i="3"/>
  <c r="E25" i="3"/>
  <c r="E41" i="3" s="1"/>
  <c r="G24" i="3"/>
  <c r="F24" i="3"/>
  <c r="D24" i="3"/>
  <c r="C24" i="3"/>
  <c r="H23" i="3"/>
  <c r="H22" i="3"/>
  <c r="H21" i="3"/>
  <c r="H20" i="3"/>
  <c r="E20" i="3"/>
  <c r="E24" i="3" s="1"/>
  <c r="G19" i="3"/>
  <c r="F19" i="3"/>
  <c r="D19" i="3"/>
  <c r="C19" i="3"/>
  <c r="H18" i="3"/>
  <c r="H17" i="3"/>
  <c r="E17" i="3"/>
  <c r="E19" i="3" s="1"/>
  <c r="G16" i="3"/>
  <c r="D16" i="3"/>
  <c r="C16" i="3"/>
  <c r="H15" i="3"/>
  <c r="H14" i="3"/>
  <c r="H13" i="3"/>
  <c r="H12" i="3"/>
  <c r="E8" i="3"/>
  <c r="E16" i="3" s="1"/>
  <c r="K21" i="2" l="1"/>
  <c r="I37" i="2"/>
  <c r="H19" i="3"/>
  <c r="F16" i="3"/>
  <c r="F95" i="3" s="1"/>
  <c r="E100" i="3" s="1"/>
  <c r="C95" i="3"/>
  <c r="H94" i="3"/>
  <c r="D95" i="3"/>
  <c r="G95" i="3"/>
  <c r="G100" i="3" s="1"/>
  <c r="H41" i="3"/>
  <c r="H49" i="3"/>
  <c r="H54" i="3"/>
  <c r="H57" i="3"/>
  <c r="H16" i="3"/>
  <c r="H24" i="3"/>
  <c r="H61" i="3"/>
  <c r="E95" i="3"/>
  <c r="A100" i="3" s="1"/>
  <c r="H95" i="3" l="1"/>
  <c r="C100" i="3" s="1"/>
  <c r="I100" i="3" s="1"/>
</calcChain>
</file>

<file path=xl/sharedStrings.xml><?xml version="1.0" encoding="utf-8"?>
<sst xmlns="http://schemas.openxmlformats.org/spreadsheetml/2006/main" count="177" uniqueCount="146">
  <si>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</si>
  <si>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</si>
  <si>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</si>
  <si>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</si>
  <si>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</si>
  <si>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</si>
  <si>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</si>
  <si>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</si>
  <si>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</si>
  <si>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</si>
  <si>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</si>
  <si>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</si>
  <si>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</si>
  <si>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</si>
  <si>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</si>
  <si>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</si>
  <si>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</si>
  <si>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</si>
  <si>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</si>
  <si>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</si>
  <si>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</si>
  <si>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</si>
  <si>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</si>
  <si>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</si>
  <si>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</si>
  <si>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</si>
  <si>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</si>
  <si>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</si>
  <si>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</si>
  <si>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</si>
  <si>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</si>
  <si>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</si>
  <si>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</si>
  <si>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</si>
  <si>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</si>
  <si>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</si>
  <si>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</si>
  <si>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</si>
  <si>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</si>
  <si>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</si>
  <si>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</si>
  <si>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</si>
  <si>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</si>
  <si>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</si>
  <si>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</si>
  <si>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</si>
  <si>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</si>
  <si>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</si>
  <si>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</si>
  <si>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</si>
  <si>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</si>
  <si>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</si>
  <si>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</si>
  <si>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</si>
  <si>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</si>
  <si>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</si>
  <si>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</si>
  <si>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</si>
  <si>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</si>
  <si>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</si>
  <si>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</si>
  <si>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</si>
  <si>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</si>
  <si>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</si>
  <si>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</si>
  <si>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</si>
  <si>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</si>
  <si>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</si>
  <si>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</si>
  <si>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</si>
  <si>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</si>
  <si>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</si>
  <si>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</si>
  <si>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</si>
  <si>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</si>
  <si>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</si>
  <si>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</si>
  <si>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</si>
  <si>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HMEA-191125-TLH200</t>
    <phoneticPr fontId="13" type="noConversion"/>
  </si>
  <si>
    <t>会议日期：11月24日-12月7日</t>
    <phoneticPr fontId="13" type="noConversion"/>
  </si>
  <si>
    <t>第一场2名技术人员</t>
    <phoneticPr fontId="13" type="noConversion"/>
  </si>
  <si>
    <t>其他</t>
    <phoneticPr fontId="13" type="noConversion"/>
  </si>
  <si>
    <t>广州工作人员住房</t>
    <phoneticPr fontId="13" type="noConversion"/>
  </si>
  <si>
    <t>阳江工作人员住房</t>
    <phoneticPr fontId="13" type="noConversion"/>
  </si>
  <si>
    <t>梧州工作人员住房</t>
  </si>
  <si>
    <t>阳朔工作人员住房</t>
    <phoneticPr fontId="13" type="noConversion"/>
  </si>
  <si>
    <t>桂林工作人员住房</t>
    <phoneticPr fontId="13" type="noConversion"/>
  </si>
  <si>
    <t>广州搭建临时增加车费</t>
    <phoneticPr fontId="13" type="noConversion"/>
  </si>
  <si>
    <t>广州晚宴啤酒</t>
    <phoneticPr fontId="13" type="noConversion"/>
  </si>
  <si>
    <t>梧州导游（仲岚代付）</t>
    <phoneticPr fontId="13" type="noConversion"/>
  </si>
  <si>
    <r>
      <t>11月26日</t>
    </r>
    <r>
      <rPr>
        <sz val="11"/>
        <color theme="1"/>
        <rFont val="宋体"/>
        <family val="3"/>
        <charset val="134"/>
        <scheme val="minor"/>
      </rPr>
      <t>车队晚餐定金</t>
    </r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</si>
  <si>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1月26日工作人员+客户晚餐</t>
    </r>
    <phoneticPr fontId="13" type="noConversion"/>
  </si>
  <si>
    <t>阳江客户酒店尾款</t>
    <phoneticPr fontId="13" type="noConversion"/>
  </si>
  <si>
    <t>1媒体临时酒店晚餐</t>
    <phoneticPr fontId="13" type="noConversion"/>
  </si>
  <si>
    <t>梧州酒店尾款</t>
    <phoneticPr fontId="13" type="noConversion"/>
  </si>
  <si>
    <t>暖宝宝200个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</si>
  <si>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00仲岚700车费40停车费</t>
    </r>
    <phoneticPr fontId="13" type="noConversion"/>
  </si>
  <si>
    <t>补龙脊索道票1张</t>
    <phoneticPr fontId="13" type="noConversion"/>
  </si>
  <si>
    <t>11月29日午餐</t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</si>
  <si>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1月29日桂林晚宴啤酒</t>
    </r>
    <phoneticPr fontId="13" type="noConversion"/>
  </si>
  <si>
    <t>车队停车费报销</t>
    <phoneticPr fontId="13" type="noConversion"/>
  </si>
  <si>
    <t>补暖宝宝</t>
    <phoneticPr fontId="13" type="noConversion"/>
  </si>
  <si>
    <t>桂林补酒水</t>
    <phoneticPr fontId="13" type="noConversion"/>
  </si>
  <si>
    <t>三江酒店尾款</t>
    <phoneticPr fontId="13" type="noConversion"/>
  </si>
  <si>
    <t>快递费转给酒店销售75+49</t>
    <phoneticPr fontId="13" type="noConversion"/>
  </si>
  <si>
    <t>小七孔午餐</t>
    <phoneticPr fontId="13" type="noConversion"/>
  </si>
  <si>
    <t>摄影师大鹏报销</t>
    <phoneticPr fontId="13" type="noConversion"/>
  </si>
  <si>
    <t>荔波酒店尾款</t>
    <phoneticPr fontId="13" type="noConversion"/>
  </si>
  <si>
    <t>丹寨午餐</t>
    <phoneticPr fontId="13" type="noConversion"/>
  </si>
  <si>
    <t>贵阳酒水</t>
    <phoneticPr fontId="13" type="noConversion"/>
  </si>
  <si>
    <t>二线技师劳务费</t>
    <phoneticPr fontId="13" type="noConversion"/>
  </si>
  <si>
    <t>二线技术工人火车票161+167</t>
    <phoneticPr fontId="13" type="noConversion"/>
  </si>
  <si>
    <t>车队餐费报销</t>
    <phoneticPr fontId="13" type="noConversion"/>
  </si>
  <si>
    <t>神州租车1051+1484</t>
  </si>
  <si>
    <t>梧州车费</t>
    <phoneticPr fontId="13" type="noConversion"/>
  </si>
  <si>
    <t>HMEA-191125-TLH200</t>
    <phoneticPr fontId="13" type="noConversion"/>
  </si>
  <si>
    <t>胡金磊</t>
    <phoneticPr fontId="13" type="noConversion"/>
  </si>
  <si>
    <t>北京、广东、广西、贵州</t>
    <phoneticPr fontId="13" type="noConversion"/>
  </si>
  <si>
    <t>经理</t>
    <phoneticPr fontId="13" type="noConversion"/>
  </si>
  <si>
    <t>汽车</t>
    <phoneticPr fontId="13" type="noConversion"/>
  </si>
  <si>
    <t>餐</t>
    <phoneticPr fontId="13" type="noConversion"/>
  </si>
  <si>
    <t>11月24日-12月8日</t>
    <phoneticPr fontId="13" type="noConversion"/>
  </si>
  <si>
    <t>11月24、30日，12月1、7、8日</t>
    <phoneticPr fontId="13" type="noConversion"/>
  </si>
  <si>
    <t>11月25-29日，12月2-6日</t>
    <phoneticPr fontId="13" type="noConversion"/>
  </si>
  <si>
    <t>80元+3280元 200元进车没票</t>
    <phoneticPr fontId="13" type="noConversion"/>
  </si>
  <si>
    <t>11月26日午餐杨2000 胡2086</t>
    <phoneticPr fontId="13" type="noConversion"/>
  </si>
  <si>
    <t>11月27日晚餐 杨600 胡3120</t>
    <phoneticPr fontId="13" type="noConversion"/>
  </si>
  <si>
    <t>一线技术工人火车票</t>
    <phoneticPr fontId="13" type="noConversion"/>
  </si>
  <si>
    <t>11月28日晚餐 杨</t>
    <phoneticPr fontId="13" type="noConversion"/>
  </si>
  <si>
    <t>龙脊梯田门票</t>
  </si>
  <si>
    <t>龙脊梯田索道票</t>
  </si>
  <si>
    <t>广州海上丝绸之路博物馆门票</t>
  </si>
  <si>
    <t>蛋糕</t>
  </si>
  <si>
    <t>保险</t>
  </si>
  <si>
    <t>苗绣</t>
  </si>
  <si>
    <t>12.2 午餐</t>
  </si>
  <si>
    <t>11.30 晚餐</t>
  </si>
  <si>
    <t xml:space="preserve">12.3 午餐 乡里乡亲 </t>
  </si>
  <si>
    <t>12.3 晚餐 侗寨厨娘打油茶</t>
  </si>
  <si>
    <t>12.4 晚餐 小肥羊</t>
  </si>
  <si>
    <t>12.5 晚餐 四样菜</t>
  </si>
  <si>
    <t>京东</t>
  </si>
  <si>
    <t>加油费</t>
  </si>
  <si>
    <t>停车费</t>
  </si>
  <si>
    <t>广州饮料</t>
    <phoneticPr fontId="13" type="noConversion"/>
  </si>
  <si>
    <r>
      <t xml:space="preserve">雨卜苗寨午餐 </t>
    </r>
    <r>
      <rPr>
        <b/>
        <sz val="11"/>
        <color rgb="FFFF0000"/>
        <rFont val="宋体"/>
        <family val="3"/>
        <charset val="134"/>
        <scheme val="minor"/>
      </rPr>
      <t>杨1000</t>
    </r>
    <r>
      <rPr>
        <b/>
        <sz val="11"/>
        <color theme="1"/>
        <rFont val="宋体"/>
        <family val="3"/>
        <charset val="134"/>
        <scheme val="minor"/>
      </rPr>
      <t xml:space="preserve"> 胡5240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</si>
</sst>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10" borderId="8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8" xfId="2" applyNumberFormat="1" applyFont="1" applyFill="1" applyBorder="1" applyAlignment="1">
      <alignment horizontal="center" vertical="center"/>
    </xf>
    <xf numFmtId="180" fontId="6" fillId="0" borderId="8" xfId="0" applyNumberFormat="1" applyFont="1" applyBorder="1" applyAlignment="1">
      <alignment horizontal="right" vertical="center"/>
    </xf>
    <xf numFmtId="0" fontId="6" fillId="0" borderId="8" xfId="0" applyFont="1" applyFill="1" applyBorder="1">
      <alignment vertical="center"/>
    </xf>
    <xf numFmtId="0" fontId="6" fillId="0" borderId="8" xfId="0" applyFont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5" fillId="11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02"/>
  <sheetViews>
    <sheetView tabSelected="1" workbookViewId="0">
      <selection activeCell="J100" sqref="J100"/>
    </sheetView>
  </sheetViews>
  <sheetFormatPr defaultColWidth="9" defaultRowHeight="21" customHeight="1" x14ac:dyDescent="0.25"/>
  <cols>
    <col min="1" max="1" width="9" style="36"/>
    <col min="2" max="2" width="16.77734375" customWidth="1"/>
    <col min="3" max="3" width="9" style="37"/>
    <col min="6" max="6" width="14.109375" bestFit="1" customWidth="1"/>
    <col min="7" max="7" width="11.6640625" bestFit="1" customWidth="1"/>
    <col min="8" max="8" width="14.109375" bestFit="1" customWidth="1"/>
    <col min="9" max="9" width="31.44140625" bestFit="1" customWidth="1"/>
    <col min="10" max="10" width="39.44140625" customWidth="1"/>
  </cols>
  <sheetData>
    <row r="2" spans="1:12" ht="21" customHeight="1" x14ac:dyDescent="0.25">
      <c r="C2" s="60" t="s">
        <v>0</v>
      </c>
      <c r="D2" s="60"/>
      <c r="E2" s="60"/>
      <c r="F2" s="60"/>
      <c r="G2" s="60"/>
      <c r="H2" s="60"/>
      <c r="I2" s="49"/>
      <c r="J2" s="49"/>
      <c r="K2" s="49"/>
      <c r="L2" s="49"/>
    </row>
    <row r="4" spans="1:12" ht="21" customHeight="1" x14ac:dyDescent="0.25">
      <c r="D4" s="59"/>
      <c r="H4" s="87" t="s">
        <v>78</v>
      </c>
      <c r="I4" s="87"/>
      <c r="J4" s="87" t="s">
        <v>79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71" t="s">
        <v>1</v>
      </c>
      <c r="B6" s="7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76" t="s">
        <v>5</v>
      </c>
    </row>
    <row r="7" spans="1:12" ht="21" customHeight="1" x14ac:dyDescent="0.25">
      <c r="A7" s="71"/>
      <c r="B7" s="76"/>
      <c r="C7" s="40" t="s">
        <v>6</v>
      </c>
      <c r="D7" s="41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76"/>
    </row>
    <row r="8" spans="1:12" ht="21" customHeight="1" x14ac:dyDescent="0.25">
      <c r="A8" s="72">
        <v>1</v>
      </c>
      <c r="B8" s="66" t="s">
        <v>13</v>
      </c>
      <c r="C8" s="77">
        <v>0</v>
      </c>
      <c r="D8" s="80"/>
      <c r="E8" s="77">
        <f>C8*D8</f>
        <v>0</v>
      </c>
      <c r="F8" s="54">
        <f>200+740</f>
        <v>940</v>
      </c>
      <c r="G8" s="42">
        <v>0</v>
      </c>
      <c r="H8" s="42">
        <f t="shared" ref="H8:H60" si="0">F8+G8</f>
        <v>940</v>
      </c>
      <c r="I8" s="58" t="s">
        <v>96</v>
      </c>
      <c r="J8" s="81" t="s">
        <v>14</v>
      </c>
    </row>
    <row r="9" spans="1:12" ht="21" customHeight="1" x14ac:dyDescent="0.25">
      <c r="A9" s="72"/>
      <c r="B9" s="66"/>
      <c r="C9" s="77"/>
      <c r="D9" s="80"/>
      <c r="E9" s="77"/>
      <c r="F9" s="118">
        <v>303</v>
      </c>
      <c r="G9" s="118">
        <v>0</v>
      </c>
      <c r="H9" s="118">
        <f>F9+G9</f>
        <v>303</v>
      </c>
      <c r="I9" s="120" t="s">
        <v>142</v>
      </c>
      <c r="J9" s="82"/>
    </row>
    <row r="10" spans="1:12" ht="21" customHeight="1" x14ac:dyDescent="0.25">
      <c r="A10" s="72"/>
      <c r="B10" s="66"/>
      <c r="C10" s="77"/>
      <c r="D10" s="80"/>
      <c r="E10" s="77"/>
      <c r="F10" s="118">
        <v>0</v>
      </c>
      <c r="G10" s="118">
        <v>6</v>
      </c>
      <c r="H10" s="118">
        <f>F10+G10</f>
        <v>6</v>
      </c>
      <c r="I10" s="120" t="s">
        <v>143</v>
      </c>
      <c r="J10" s="82"/>
    </row>
    <row r="11" spans="1:12" ht="21" customHeight="1" x14ac:dyDescent="0.25">
      <c r="A11" s="72"/>
      <c r="B11" s="66"/>
      <c r="C11" s="77"/>
      <c r="D11" s="80"/>
      <c r="E11" s="77"/>
      <c r="F11" s="54">
        <v>1200</v>
      </c>
      <c r="G11" s="55"/>
      <c r="H11" s="55">
        <f t="shared" si="0"/>
        <v>1200</v>
      </c>
      <c r="I11" s="58" t="s">
        <v>114</v>
      </c>
      <c r="J11" s="82"/>
    </row>
    <row r="12" spans="1:12" ht="21" customHeight="1" x14ac:dyDescent="0.25">
      <c r="A12" s="72"/>
      <c r="B12" s="66"/>
      <c r="C12" s="77"/>
      <c r="D12" s="80"/>
      <c r="E12" s="77"/>
      <c r="F12" s="42">
        <v>2556</v>
      </c>
      <c r="G12" s="42">
        <v>0</v>
      </c>
      <c r="H12" s="42">
        <f t="shared" si="0"/>
        <v>2556</v>
      </c>
      <c r="I12" s="58" t="s">
        <v>100</v>
      </c>
      <c r="J12" s="82"/>
    </row>
    <row r="13" spans="1:12" ht="21" customHeight="1" x14ac:dyDescent="0.25">
      <c r="A13" s="72"/>
      <c r="B13" s="66"/>
      <c r="C13" s="77"/>
      <c r="D13" s="80"/>
      <c r="E13" s="77"/>
      <c r="F13" s="42">
        <v>1523</v>
      </c>
      <c r="G13" s="42">
        <v>0</v>
      </c>
      <c r="H13" s="42">
        <f t="shared" si="0"/>
        <v>1523</v>
      </c>
      <c r="I13" s="58" t="s">
        <v>106</v>
      </c>
      <c r="J13" s="82"/>
    </row>
    <row r="14" spans="1:12" ht="21" customHeight="1" x14ac:dyDescent="0.25">
      <c r="A14" s="72"/>
      <c r="B14" s="66"/>
      <c r="C14" s="77"/>
      <c r="D14" s="80"/>
      <c r="E14" s="77"/>
      <c r="F14" s="42">
        <v>9546.5</v>
      </c>
      <c r="G14" s="42">
        <v>0</v>
      </c>
      <c r="H14" s="42">
        <f t="shared" si="0"/>
        <v>9546.5</v>
      </c>
      <c r="I14" s="58" t="s">
        <v>112</v>
      </c>
      <c r="J14" s="82"/>
    </row>
    <row r="15" spans="1:12" ht="21" customHeight="1" x14ac:dyDescent="0.25">
      <c r="A15" s="72"/>
      <c r="B15" s="66"/>
      <c r="C15" s="77"/>
      <c r="D15" s="80"/>
      <c r="E15" s="77"/>
      <c r="F15" s="42">
        <v>2535</v>
      </c>
      <c r="G15" s="42">
        <v>0</v>
      </c>
      <c r="H15" s="42">
        <f t="shared" si="0"/>
        <v>2535</v>
      </c>
      <c r="I15" s="58" t="s">
        <v>113</v>
      </c>
      <c r="J15" s="82"/>
    </row>
    <row r="16" spans="1:12" s="35" customFormat="1" ht="21" customHeight="1" x14ac:dyDescent="0.25">
      <c r="A16" s="43"/>
      <c r="B16" s="44" t="s">
        <v>15</v>
      </c>
      <c r="C16" s="45">
        <f>SUM(C8)</f>
        <v>0</v>
      </c>
      <c r="D16" s="45">
        <f>SUM(D8)</f>
        <v>0</v>
      </c>
      <c r="E16" s="45">
        <f>SUM(E8)</f>
        <v>0</v>
      </c>
      <c r="F16" s="45">
        <f>SUM(F8:F15)</f>
        <v>18603.5</v>
      </c>
      <c r="G16" s="45">
        <f t="shared" ref="G16:H16" si="1">SUM(G8:G15)</f>
        <v>6</v>
      </c>
      <c r="H16" s="45">
        <f t="shared" si="1"/>
        <v>18609.5</v>
      </c>
      <c r="I16" s="50"/>
      <c r="J16" s="83"/>
    </row>
    <row r="17" spans="1:10" ht="21" customHeight="1" x14ac:dyDescent="0.25">
      <c r="A17" s="73">
        <v>2</v>
      </c>
      <c r="B17" s="67" t="s">
        <v>16</v>
      </c>
      <c r="C17" s="78">
        <v>0</v>
      </c>
      <c r="D17" s="73"/>
      <c r="E17" s="78">
        <f t="shared" ref="E17:E62" si="2">C17*D17</f>
        <v>0</v>
      </c>
      <c r="F17" s="42">
        <v>0</v>
      </c>
      <c r="G17" s="42">
        <v>0</v>
      </c>
      <c r="H17" s="42">
        <f t="shared" si="0"/>
        <v>0</v>
      </c>
      <c r="I17" s="20"/>
      <c r="J17" s="81" t="s">
        <v>17</v>
      </c>
    </row>
    <row r="18" spans="1:10" ht="21" customHeight="1" x14ac:dyDescent="0.25">
      <c r="A18" s="74"/>
      <c r="B18" s="68"/>
      <c r="C18" s="79"/>
      <c r="D18" s="74"/>
      <c r="E18" s="79"/>
      <c r="F18" s="42">
        <v>0</v>
      </c>
      <c r="G18" s="42">
        <v>0</v>
      </c>
      <c r="H18" s="42">
        <f t="shared" ref="H18" si="3">F18+G18</f>
        <v>0</v>
      </c>
      <c r="I18" s="20"/>
      <c r="J18" s="82"/>
    </row>
    <row r="19" spans="1:10" s="35" customFormat="1" ht="21" customHeight="1" x14ac:dyDescent="0.25">
      <c r="A19" s="43"/>
      <c r="B19" s="44" t="s">
        <v>18</v>
      </c>
      <c r="C19" s="45">
        <f>SUM(C17)</f>
        <v>0</v>
      </c>
      <c r="D19" s="45">
        <f>SUM(D17)</f>
        <v>0</v>
      </c>
      <c r="E19" s="45">
        <f>SUM(E17)</f>
        <v>0</v>
      </c>
      <c r="F19" s="45">
        <f>SUM(F17:F18)</f>
        <v>0</v>
      </c>
      <c r="G19" s="45">
        <f>SUM(G17:G18)</f>
        <v>0</v>
      </c>
      <c r="H19" s="45">
        <f>SUM(H17:H18)</f>
        <v>0</v>
      </c>
      <c r="I19" s="50"/>
      <c r="J19" s="83"/>
    </row>
    <row r="20" spans="1:10" ht="21" customHeight="1" x14ac:dyDescent="0.25">
      <c r="A20" s="72">
        <v>3</v>
      </c>
      <c r="B20" s="66" t="s">
        <v>19</v>
      </c>
      <c r="C20" s="77">
        <v>0</v>
      </c>
      <c r="D20" s="80"/>
      <c r="E20" s="77">
        <f t="shared" si="2"/>
        <v>0</v>
      </c>
      <c r="F20" s="42">
        <v>0</v>
      </c>
      <c r="G20" s="42">
        <v>0</v>
      </c>
      <c r="H20" s="42">
        <f t="shared" si="0"/>
        <v>0</v>
      </c>
      <c r="I20" s="20"/>
      <c r="J20" s="89" t="s">
        <v>20</v>
      </c>
    </row>
    <row r="21" spans="1:10" ht="21" customHeight="1" x14ac:dyDescent="0.25">
      <c r="A21" s="72"/>
      <c r="B21" s="66"/>
      <c r="C21" s="77"/>
      <c r="D21" s="80"/>
      <c r="E21" s="77"/>
      <c r="F21" s="42">
        <v>0</v>
      </c>
      <c r="G21" s="42">
        <v>0</v>
      </c>
      <c r="H21" s="42">
        <f t="shared" si="0"/>
        <v>0</v>
      </c>
      <c r="I21" s="20"/>
      <c r="J21" s="90"/>
    </row>
    <row r="22" spans="1:10" ht="21" customHeight="1" x14ac:dyDescent="0.25">
      <c r="A22" s="72"/>
      <c r="B22" s="66"/>
      <c r="C22" s="77"/>
      <c r="D22" s="80"/>
      <c r="E22" s="77"/>
      <c r="F22" s="42">
        <v>0</v>
      </c>
      <c r="G22" s="42">
        <v>0</v>
      </c>
      <c r="H22" s="42">
        <f t="shared" si="0"/>
        <v>0</v>
      </c>
      <c r="I22" s="20"/>
      <c r="J22" s="90"/>
    </row>
    <row r="23" spans="1:10" ht="21" customHeight="1" x14ac:dyDescent="0.25">
      <c r="A23" s="72"/>
      <c r="B23" s="66"/>
      <c r="C23" s="77"/>
      <c r="D23" s="80"/>
      <c r="E23" s="77"/>
      <c r="F23" s="42">
        <v>0</v>
      </c>
      <c r="G23" s="42">
        <v>0</v>
      </c>
      <c r="H23" s="42">
        <f t="shared" si="0"/>
        <v>0</v>
      </c>
      <c r="I23" s="20"/>
      <c r="J23" s="90"/>
    </row>
    <row r="24" spans="1:10" s="35" customFormat="1" ht="21" customHeight="1" x14ac:dyDescent="0.25">
      <c r="A24" s="43"/>
      <c r="B24" s="44" t="s">
        <v>21</v>
      </c>
      <c r="C24" s="45">
        <f>SUM(C20)</f>
        <v>0</v>
      </c>
      <c r="D24" s="45">
        <f t="shared" ref="D24:E24" si="4">SUM(D20)</f>
        <v>0</v>
      </c>
      <c r="E24" s="45">
        <f t="shared" si="4"/>
        <v>0</v>
      </c>
      <c r="F24" s="45">
        <f>SUM(F20:F23)</f>
        <v>0</v>
      </c>
      <c r="G24" s="45">
        <f t="shared" ref="G24:H24" si="5">SUM(G20:G23)</f>
        <v>0</v>
      </c>
      <c r="H24" s="45">
        <f t="shared" si="5"/>
        <v>0</v>
      </c>
      <c r="I24" s="50"/>
      <c r="J24" s="91"/>
    </row>
    <row r="25" spans="1:10" ht="21" customHeight="1" x14ac:dyDescent="0.25">
      <c r="A25" s="72">
        <v>4</v>
      </c>
      <c r="B25" s="66" t="s">
        <v>22</v>
      </c>
      <c r="C25" s="77">
        <v>0</v>
      </c>
      <c r="D25" s="80"/>
      <c r="E25" s="77">
        <f t="shared" si="2"/>
        <v>0</v>
      </c>
      <c r="F25" s="118">
        <v>4086</v>
      </c>
      <c r="G25" s="118">
        <v>0</v>
      </c>
      <c r="H25" s="118">
        <f t="shared" si="0"/>
        <v>4086</v>
      </c>
      <c r="I25" s="119" t="s">
        <v>125</v>
      </c>
      <c r="J25" s="89" t="s">
        <v>23</v>
      </c>
    </row>
    <row r="26" spans="1:10" ht="21" customHeight="1" x14ac:dyDescent="0.25">
      <c r="A26" s="72"/>
      <c r="B26" s="66"/>
      <c r="C26" s="77"/>
      <c r="D26" s="80"/>
      <c r="E26" s="77"/>
      <c r="F26" s="42">
        <v>300</v>
      </c>
      <c r="G26" s="42">
        <v>0</v>
      </c>
      <c r="H26" s="42">
        <f t="shared" si="0"/>
        <v>300</v>
      </c>
      <c r="I26" s="58" t="s">
        <v>90</v>
      </c>
      <c r="J26" s="90"/>
    </row>
    <row r="27" spans="1:10" ht="21" customHeight="1" x14ac:dyDescent="0.25">
      <c r="A27" s="72"/>
      <c r="B27" s="66"/>
      <c r="C27" s="77"/>
      <c r="D27" s="80"/>
      <c r="E27" s="77"/>
      <c r="F27" s="42">
        <v>574</v>
      </c>
      <c r="G27" s="42">
        <v>0</v>
      </c>
      <c r="H27" s="42">
        <f t="shared" si="0"/>
        <v>574</v>
      </c>
      <c r="I27" s="58" t="s">
        <v>91</v>
      </c>
      <c r="J27" s="90"/>
    </row>
    <row r="28" spans="1:10" ht="21" customHeight="1" x14ac:dyDescent="0.25">
      <c r="A28" s="72"/>
      <c r="B28" s="66"/>
      <c r="C28" s="77"/>
      <c r="D28" s="80"/>
      <c r="E28" s="77"/>
      <c r="F28" s="42">
        <v>168</v>
      </c>
      <c r="G28" s="42">
        <v>0</v>
      </c>
      <c r="H28" s="42">
        <f t="shared" si="0"/>
        <v>168</v>
      </c>
      <c r="I28" s="58" t="s">
        <v>93</v>
      </c>
      <c r="J28" s="90"/>
    </row>
    <row r="29" spans="1:10" ht="21" customHeight="1" x14ac:dyDescent="0.25">
      <c r="A29" s="72"/>
      <c r="B29" s="66"/>
      <c r="C29" s="77"/>
      <c r="D29" s="80"/>
      <c r="E29" s="77"/>
      <c r="F29" s="118">
        <v>0</v>
      </c>
      <c r="G29" s="118">
        <v>61.5</v>
      </c>
      <c r="H29" s="118">
        <f t="shared" si="0"/>
        <v>61.5</v>
      </c>
      <c r="I29" s="120" t="s">
        <v>135</v>
      </c>
      <c r="J29" s="90"/>
    </row>
    <row r="30" spans="1:10" ht="21" customHeight="1" x14ac:dyDescent="0.25">
      <c r="A30" s="72"/>
      <c r="B30" s="66"/>
      <c r="C30" s="77"/>
      <c r="D30" s="80"/>
      <c r="E30" s="77"/>
      <c r="F30" s="118">
        <v>3834</v>
      </c>
      <c r="G30" s="118">
        <v>0</v>
      </c>
      <c r="H30" s="118">
        <f t="shared" si="0"/>
        <v>3834</v>
      </c>
      <c r="I30" s="120" t="s">
        <v>137</v>
      </c>
      <c r="J30" s="90"/>
    </row>
    <row r="31" spans="1:10" ht="21" customHeight="1" x14ac:dyDescent="0.25">
      <c r="A31" s="72"/>
      <c r="B31" s="66"/>
      <c r="C31" s="77"/>
      <c r="D31" s="80"/>
      <c r="E31" s="77"/>
      <c r="F31" s="118">
        <v>7445</v>
      </c>
      <c r="G31" s="118">
        <v>0</v>
      </c>
      <c r="H31" s="118">
        <f t="shared" si="0"/>
        <v>7445</v>
      </c>
      <c r="I31" s="120" t="s">
        <v>138</v>
      </c>
      <c r="J31" s="90"/>
    </row>
    <row r="32" spans="1:10" ht="21" customHeight="1" x14ac:dyDescent="0.25">
      <c r="A32" s="72"/>
      <c r="B32" s="66"/>
      <c r="C32" s="77"/>
      <c r="D32" s="80"/>
      <c r="E32" s="77"/>
      <c r="F32" s="118">
        <v>0</v>
      </c>
      <c r="G32" s="118">
        <v>116</v>
      </c>
      <c r="H32" s="118">
        <f t="shared" si="0"/>
        <v>116</v>
      </c>
      <c r="I32" s="120" t="s">
        <v>136</v>
      </c>
      <c r="J32" s="90"/>
    </row>
    <row r="33" spans="1:10" ht="21" customHeight="1" x14ac:dyDescent="0.25">
      <c r="A33" s="72"/>
      <c r="B33" s="66"/>
      <c r="C33" s="77"/>
      <c r="D33" s="80"/>
      <c r="E33" s="77"/>
      <c r="F33" s="118">
        <v>3720</v>
      </c>
      <c r="G33" s="118">
        <v>0</v>
      </c>
      <c r="H33" s="118">
        <f t="shared" si="0"/>
        <v>3720</v>
      </c>
      <c r="I33" s="119" t="s">
        <v>126</v>
      </c>
      <c r="J33" s="90"/>
    </row>
    <row r="34" spans="1:10" ht="21" customHeight="1" x14ac:dyDescent="0.25">
      <c r="A34" s="72"/>
      <c r="B34" s="66"/>
      <c r="C34" s="77"/>
      <c r="D34" s="80"/>
      <c r="E34" s="77"/>
      <c r="F34" s="118">
        <v>4300</v>
      </c>
      <c r="G34" s="118"/>
      <c r="H34" s="118">
        <f t="shared" si="0"/>
        <v>4300</v>
      </c>
      <c r="I34" s="119" t="s">
        <v>128</v>
      </c>
      <c r="J34" s="90"/>
    </row>
    <row r="35" spans="1:10" ht="21" customHeight="1" x14ac:dyDescent="0.25">
      <c r="A35" s="72"/>
      <c r="B35" s="66"/>
      <c r="C35" s="77"/>
      <c r="D35" s="80"/>
      <c r="E35" s="77"/>
      <c r="F35" s="42">
        <v>4200</v>
      </c>
      <c r="G35" s="42"/>
      <c r="H35" s="57">
        <f t="shared" si="0"/>
        <v>4200</v>
      </c>
      <c r="I35" s="58" t="s">
        <v>98</v>
      </c>
      <c r="J35" s="90"/>
    </row>
    <row r="36" spans="1:10" ht="21" customHeight="1" x14ac:dyDescent="0.25">
      <c r="A36" s="72"/>
      <c r="B36" s="66"/>
      <c r="C36" s="77"/>
      <c r="D36" s="80"/>
      <c r="E36" s="77"/>
      <c r="F36" s="118">
        <v>117</v>
      </c>
      <c r="G36" s="118">
        <v>0</v>
      </c>
      <c r="H36" s="118">
        <f t="shared" si="0"/>
        <v>117</v>
      </c>
      <c r="I36" s="120" t="s">
        <v>139</v>
      </c>
      <c r="J36" s="90"/>
    </row>
    <row r="37" spans="1:10" ht="21" customHeight="1" x14ac:dyDescent="0.25">
      <c r="A37" s="72"/>
      <c r="B37" s="66"/>
      <c r="C37" s="77"/>
      <c r="D37" s="80"/>
      <c r="E37" s="77"/>
      <c r="F37" s="118">
        <v>3445</v>
      </c>
      <c r="G37" s="118">
        <v>0</v>
      </c>
      <c r="H37" s="118">
        <f t="shared" si="0"/>
        <v>3445</v>
      </c>
      <c r="I37" s="120" t="s">
        <v>140</v>
      </c>
      <c r="J37" s="90"/>
    </row>
    <row r="38" spans="1:10" ht="21" customHeight="1" x14ac:dyDescent="0.25">
      <c r="A38" s="72"/>
      <c r="B38" s="66"/>
      <c r="C38" s="77"/>
      <c r="D38" s="80"/>
      <c r="E38" s="77"/>
      <c r="F38" s="118">
        <v>6240</v>
      </c>
      <c r="G38" s="118"/>
      <c r="H38" s="118">
        <f t="shared" si="0"/>
        <v>6240</v>
      </c>
      <c r="I38" s="119" t="s">
        <v>145</v>
      </c>
      <c r="J38" s="90"/>
    </row>
    <row r="39" spans="1:10" ht="21" customHeight="1" x14ac:dyDescent="0.25">
      <c r="A39" s="72"/>
      <c r="B39" s="66"/>
      <c r="C39" s="77"/>
      <c r="D39" s="80"/>
      <c r="E39" s="77"/>
      <c r="F39" s="55">
        <v>4466</v>
      </c>
      <c r="G39" s="55"/>
      <c r="H39" s="57">
        <f t="shared" si="0"/>
        <v>4466</v>
      </c>
      <c r="I39" s="58" t="s">
        <v>108</v>
      </c>
      <c r="J39" s="90"/>
    </row>
    <row r="40" spans="1:10" ht="21" customHeight="1" x14ac:dyDescent="0.25">
      <c r="A40" s="72"/>
      <c r="B40" s="66"/>
      <c r="C40" s="77"/>
      <c r="D40" s="80"/>
      <c r="E40" s="77"/>
      <c r="F40" s="42">
        <v>3655</v>
      </c>
      <c r="G40" s="42">
        <v>0</v>
      </c>
      <c r="H40" s="57">
        <f t="shared" si="0"/>
        <v>3655</v>
      </c>
      <c r="I40" s="58" t="s">
        <v>105</v>
      </c>
      <c r="J40" s="90"/>
    </row>
    <row r="41" spans="1:10" s="35" customFormat="1" ht="21" customHeight="1" x14ac:dyDescent="0.25">
      <c r="A41" s="43"/>
      <c r="B41" s="44" t="s">
        <v>24</v>
      </c>
      <c r="C41" s="45">
        <f>SUM(C25)</f>
        <v>0</v>
      </c>
      <c r="D41" s="45">
        <f>SUM(D25)</f>
        <v>0</v>
      </c>
      <c r="E41" s="45">
        <f>SUM(E25)</f>
        <v>0</v>
      </c>
      <c r="F41" s="45">
        <f>SUM(F25:F40)</f>
        <v>46550</v>
      </c>
      <c r="G41" s="45">
        <f>SUM(G25:G40)</f>
        <v>177.5</v>
      </c>
      <c r="H41" s="45">
        <f>SUM(H25:H40)</f>
        <v>46727.5</v>
      </c>
      <c r="I41" s="50"/>
      <c r="J41" s="91"/>
    </row>
    <row r="42" spans="1:10" ht="21" customHeight="1" x14ac:dyDescent="0.25">
      <c r="A42" s="73">
        <v>5</v>
      </c>
      <c r="B42" s="67" t="s">
        <v>25</v>
      </c>
      <c r="C42" s="78">
        <v>0</v>
      </c>
      <c r="D42" s="73"/>
      <c r="E42" s="78">
        <f t="shared" si="2"/>
        <v>0</v>
      </c>
      <c r="F42" s="42">
        <v>198</v>
      </c>
      <c r="G42" s="42">
        <v>0</v>
      </c>
      <c r="H42" s="42">
        <f t="shared" si="0"/>
        <v>198</v>
      </c>
      <c r="I42" s="58" t="s">
        <v>88</v>
      </c>
      <c r="J42" s="81" t="s">
        <v>26</v>
      </c>
    </row>
    <row r="43" spans="1:10" ht="21" customHeight="1" x14ac:dyDescent="0.25">
      <c r="A43" s="75"/>
      <c r="B43" s="121"/>
      <c r="C43" s="122"/>
      <c r="D43" s="75"/>
      <c r="E43" s="122"/>
      <c r="F43" s="57">
        <v>124.7</v>
      </c>
      <c r="G43" s="57"/>
      <c r="H43" s="57">
        <f t="shared" si="0"/>
        <v>124.7</v>
      </c>
      <c r="I43" s="58" t="s">
        <v>144</v>
      </c>
      <c r="J43" s="82"/>
    </row>
    <row r="44" spans="1:10" ht="21" customHeight="1" x14ac:dyDescent="0.25">
      <c r="A44" s="75"/>
      <c r="B44" s="121"/>
      <c r="C44" s="122"/>
      <c r="D44" s="75"/>
      <c r="E44" s="122"/>
      <c r="F44" s="118">
        <v>166.59</v>
      </c>
      <c r="G44" s="118">
        <v>0</v>
      </c>
      <c r="H44" s="118">
        <f t="shared" si="0"/>
        <v>166.59</v>
      </c>
      <c r="I44" s="120" t="s">
        <v>141</v>
      </c>
      <c r="J44" s="82"/>
    </row>
    <row r="45" spans="1:10" ht="21" customHeight="1" x14ac:dyDescent="0.25">
      <c r="A45" s="74"/>
      <c r="B45" s="68"/>
      <c r="C45" s="79"/>
      <c r="D45" s="74"/>
      <c r="E45" s="79"/>
      <c r="F45" s="42">
        <v>130</v>
      </c>
      <c r="G45" s="42">
        <v>0</v>
      </c>
      <c r="H45" s="42">
        <f t="shared" ref="H45" si="6">F45+G45</f>
        <v>130</v>
      </c>
      <c r="I45" s="56" t="s">
        <v>99</v>
      </c>
      <c r="J45" s="82"/>
    </row>
    <row r="46" spans="1:10" s="35" customFormat="1" ht="21" customHeight="1" x14ac:dyDescent="0.25">
      <c r="A46" s="43"/>
      <c r="B46" s="44" t="s">
        <v>27</v>
      </c>
      <c r="C46" s="45">
        <f>SUM(C42)</f>
        <v>0</v>
      </c>
      <c r="D46" s="45">
        <f t="shared" ref="D46:E46" si="7">SUM(D42)</f>
        <v>0</v>
      </c>
      <c r="E46" s="45">
        <f t="shared" si="7"/>
        <v>0</v>
      </c>
      <c r="F46" s="45">
        <f>SUM(F42:F45)</f>
        <v>619.29</v>
      </c>
      <c r="G46" s="45">
        <f>SUM(G42:G45)</f>
        <v>0</v>
      </c>
      <c r="H46" s="45">
        <f t="shared" ref="H46" si="8">SUM(H42:H45)</f>
        <v>619.29</v>
      </c>
      <c r="I46" s="50"/>
      <c r="J46" s="83"/>
    </row>
    <row r="47" spans="1:10" ht="21" customHeight="1" x14ac:dyDescent="0.25">
      <c r="A47" s="72">
        <v>6</v>
      </c>
      <c r="B47" s="66" t="s">
        <v>28</v>
      </c>
      <c r="C47" s="77">
        <v>0</v>
      </c>
      <c r="D47" s="80"/>
      <c r="E47" s="77">
        <f t="shared" si="2"/>
        <v>0</v>
      </c>
      <c r="F47" s="42">
        <v>2400</v>
      </c>
      <c r="G47" s="42">
        <v>0</v>
      </c>
      <c r="H47" s="42">
        <f>F47+G47</f>
        <v>2400</v>
      </c>
      <c r="I47" s="58" t="s">
        <v>80</v>
      </c>
      <c r="J47" s="81" t="s">
        <v>29</v>
      </c>
    </row>
    <row r="48" spans="1:10" ht="21" customHeight="1" x14ac:dyDescent="0.25">
      <c r="A48" s="72"/>
      <c r="B48" s="66"/>
      <c r="C48" s="77"/>
      <c r="D48" s="80"/>
      <c r="E48" s="77"/>
      <c r="F48" s="42">
        <v>2400</v>
      </c>
      <c r="G48" s="42">
        <v>0</v>
      </c>
      <c r="H48" s="42">
        <f t="shared" si="0"/>
        <v>2400</v>
      </c>
      <c r="I48" s="58" t="s">
        <v>110</v>
      </c>
      <c r="J48" s="90"/>
    </row>
    <row r="49" spans="1:10" s="35" customFormat="1" ht="21" customHeight="1" x14ac:dyDescent="0.25">
      <c r="A49" s="43"/>
      <c r="B49" s="44" t="s">
        <v>30</v>
      </c>
      <c r="C49" s="45">
        <f>SUM(C47)</f>
        <v>0</v>
      </c>
      <c r="D49" s="45">
        <f>SUM(D47)</f>
        <v>0</v>
      </c>
      <c r="E49" s="45">
        <f>SUM(E47)</f>
        <v>0</v>
      </c>
      <c r="F49" s="45">
        <f>SUM(F47:F48)</f>
        <v>4800</v>
      </c>
      <c r="G49" s="45">
        <f>SUM(G47:G48)</f>
        <v>0</v>
      </c>
      <c r="H49" s="45">
        <f>SUM(H47:H48)</f>
        <v>4800</v>
      </c>
      <c r="I49" s="50"/>
      <c r="J49" s="91"/>
    </row>
    <row r="50" spans="1:10" ht="21" customHeight="1" x14ac:dyDescent="0.25">
      <c r="A50" s="72">
        <v>7</v>
      </c>
      <c r="B50" s="66" t="s">
        <v>31</v>
      </c>
      <c r="C50" s="77">
        <v>0</v>
      </c>
      <c r="D50" s="80"/>
      <c r="E50" s="77">
        <f t="shared" si="2"/>
        <v>0</v>
      </c>
      <c r="F50" s="42">
        <v>0</v>
      </c>
      <c r="G50" s="42">
        <v>0</v>
      </c>
      <c r="H50" s="42">
        <f t="shared" si="0"/>
        <v>0</v>
      </c>
      <c r="I50" s="20"/>
      <c r="J50" s="84"/>
    </row>
    <row r="51" spans="1:10" ht="21" customHeight="1" x14ac:dyDescent="0.25">
      <c r="A51" s="72"/>
      <c r="B51" s="66"/>
      <c r="C51" s="77"/>
      <c r="D51" s="80"/>
      <c r="E51" s="77"/>
      <c r="F51" s="42">
        <v>0</v>
      </c>
      <c r="G51" s="42">
        <v>0</v>
      </c>
      <c r="H51" s="42">
        <f t="shared" si="0"/>
        <v>0</v>
      </c>
      <c r="I51" s="20"/>
      <c r="J51" s="85"/>
    </row>
    <row r="52" spans="1:10" ht="21" customHeight="1" x14ac:dyDescent="0.25">
      <c r="A52" s="72"/>
      <c r="B52" s="66"/>
      <c r="C52" s="77"/>
      <c r="D52" s="80"/>
      <c r="E52" s="77"/>
      <c r="F52" s="42">
        <v>0</v>
      </c>
      <c r="G52" s="42">
        <v>0</v>
      </c>
      <c r="H52" s="42">
        <f t="shared" si="0"/>
        <v>0</v>
      </c>
      <c r="I52" s="20"/>
      <c r="J52" s="85"/>
    </row>
    <row r="53" spans="1:10" ht="21" customHeight="1" x14ac:dyDescent="0.25">
      <c r="A53" s="72"/>
      <c r="B53" s="66"/>
      <c r="C53" s="77"/>
      <c r="D53" s="80"/>
      <c r="E53" s="77"/>
      <c r="F53" s="42">
        <v>0</v>
      </c>
      <c r="G53" s="42">
        <v>0</v>
      </c>
      <c r="H53" s="42">
        <f t="shared" si="0"/>
        <v>0</v>
      </c>
      <c r="I53" s="20"/>
      <c r="J53" s="85"/>
    </row>
    <row r="54" spans="1:10" s="35" customFormat="1" ht="21" customHeight="1" x14ac:dyDescent="0.25">
      <c r="A54" s="43"/>
      <c r="B54" s="44" t="s">
        <v>32</v>
      </c>
      <c r="C54" s="45">
        <f>SUM(C50)</f>
        <v>0</v>
      </c>
      <c r="D54" s="45">
        <f t="shared" ref="D54:E54" si="9">SUM(D50)</f>
        <v>0</v>
      </c>
      <c r="E54" s="45">
        <f t="shared" si="9"/>
        <v>0</v>
      </c>
      <c r="F54" s="45">
        <f>SUM(F50:F53)</f>
        <v>0</v>
      </c>
      <c r="G54" s="45">
        <f t="shared" ref="G54:H54" si="10">SUM(G50:G53)</f>
        <v>0</v>
      </c>
      <c r="H54" s="45">
        <f t="shared" si="10"/>
        <v>0</v>
      </c>
      <c r="I54" s="50"/>
      <c r="J54" s="86"/>
    </row>
    <row r="55" spans="1:10" ht="21" customHeight="1" x14ac:dyDescent="0.25">
      <c r="A55" s="72">
        <v>8</v>
      </c>
      <c r="B55" s="66" t="s">
        <v>33</v>
      </c>
      <c r="C55" s="77">
        <v>0</v>
      </c>
      <c r="D55" s="80"/>
      <c r="E55" s="77">
        <f t="shared" si="2"/>
        <v>0</v>
      </c>
      <c r="F55" s="42">
        <v>0</v>
      </c>
      <c r="G55" s="42">
        <v>0</v>
      </c>
      <c r="H55" s="42">
        <f t="shared" si="0"/>
        <v>0</v>
      </c>
      <c r="I55" s="20"/>
      <c r="J55" s="89" t="s">
        <v>34</v>
      </c>
    </row>
    <row r="56" spans="1:10" ht="21" customHeight="1" x14ac:dyDescent="0.25">
      <c r="A56" s="72"/>
      <c r="B56" s="66"/>
      <c r="C56" s="77"/>
      <c r="D56" s="80"/>
      <c r="E56" s="77"/>
      <c r="F56" s="42">
        <v>0</v>
      </c>
      <c r="G56" s="42">
        <v>0</v>
      </c>
      <c r="H56" s="42">
        <f t="shared" si="0"/>
        <v>0</v>
      </c>
      <c r="I56" s="20"/>
      <c r="J56" s="90"/>
    </row>
    <row r="57" spans="1:10" s="35" customFormat="1" ht="21" customHeight="1" x14ac:dyDescent="0.25">
      <c r="A57" s="43"/>
      <c r="B57" s="44" t="s">
        <v>35</v>
      </c>
      <c r="C57" s="45">
        <f>SUM(C55)</f>
        <v>0</v>
      </c>
      <c r="D57" s="45">
        <f t="shared" ref="D57:E57" si="11">SUM(D55)</f>
        <v>0</v>
      </c>
      <c r="E57" s="45">
        <f t="shared" si="11"/>
        <v>0</v>
      </c>
      <c r="F57" s="45">
        <f>SUM(F55:F56)</f>
        <v>0</v>
      </c>
      <c r="G57" s="45">
        <f t="shared" ref="G57:H57" si="12">SUM(G55:G56)</f>
        <v>0</v>
      </c>
      <c r="H57" s="45">
        <f t="shared" si="12"/>
        <v>0</v>
      </c>
      <c r="I57" s="50"/>
      <c r="J57" s="91"/>
    </row>
    <row r="58" spans="1:10" ht="21" customHeight="1" x14ac:dyDescent="0.25">
      <c r="A58" s="72">
        <v>9</v>
      </c>
      <c r="B58" s="66" t="s">
        <v>36</v>
      </c>
      <c r="C58" s="77">
        <v>0</v>
      </c>
      <c r="D58" s="80"/>
      <c r="E58" s="77">
        <f t="shared" si="2"/>
        <v>0</v>
      </c>
      <c r="F58" s="42">
        <v>0</v>
      </c>
      <c r="G58" s="42">
        <v>0</v>
      </c>
      <c r="H58" s="42">
        <f t="shared" si="0"/>
        <v>0</v>
      </c>
      <c r="I58" s="20"/>
      <c r="J58" s="81" t="s">
        <v>37</v>
      </c>
    </row>
    <row r="59" spans="1:10" ht="21" customHeight="1" x14ac:dyDescent="0.25">
      <c r="A59" s="72"/>
      <c r="B59" s="66"/>
      <c r="C59" s="77"/>
      <c r="D59" s="80"/>
      <c r="E59" s="77"/>
      <c r="F59" s="42">
        <v>0</v>
      </c>
      <c r="G59" s="42">
        <v>0</v>
      </c>
      <c r="H59" s="42">
        <f t="shared" si="0"/>
        <v>0</v>
      </c>
      <c r="I59" s="20"/>
      <c r="J59" s="82"/>
    </row>
    <row r="60" spans="1:10" ht="21" customHeight="1" x14ac:dyDescent="0.25">
      <c r="A60" s="72"/>
      <c r="B60" s="66"/>
      <c r="C60" s="77"/>
      <c r="D60" s="80"/>
      <c r="E60" s="77"/>
      <c r="F60" s="42">
        <v>0</v>
      </c>
      <c r="G60" s="42">
        <v>0</v>
      </c>
      <c r="H60" s="42">
        <f t="shared" si="0"/>
        <v>0</v>
      </c>
      <c r="I60" s="20"/>
      <c r="J60" s="82"/>
    </row>
    <row r="61" spans="1:10" s="35" customFormat="1" ht="21" customHeight="1" x14ac:dyDescent="0.25">
      <c r="A61" s="43"/>
      <c r="B61" s="44" t="s">
        <v>38</v>
      </c>
      <c r="C61" s="45">
        <f>SUM(C58)</f>
        <v>0</v>
      </c>
      <c r="D61" s="45">
        <f t="shared" ref="D61:E61" si="13">SUM(D58)</f>
        <v>0</v>
      </c>
      <c r="E61" s="45">
        <f t="shared" si="13"/>
        <v>0</v>
      </c>
      <c r="F61" s="45">
        <f>SUM(F58:F60)</f>
        <v>0</v>
      </c>
      <c r="G61" s="45">
        <f t="shared" ref="G61:H61" si="14">SUM(G58:G60)</f>
        <v>0</v>
      </c>
      <c r="H61" s="45">
        <f t="shared" si="14"/>
        <v>0</v>
      </c>
      <c r="I61" s="50"/>
      <c r="J61" s="83"/>
    </row>
    <row r="62" spans="1:10" ht="21" customHeight="1" x14ac:dyDescent="0.25">
      <c r="A62" s="73">
        <v>10</v>
      </c>
      <c r="B62" s="66" t="s">
        <v>81</v>
      </c>
      <c r="C62" s="77">
        <v>0</v>
      </c>
      <c r="D62" s="80"/>
      <c r="E62" s="77">
        <f t="shared" si="2"/>
        <v>0</v>
      </c>
      <c r="F62" s="42">
        <v>8386</v>
      </c>
      <c r="G62" s="42">
        <v>0</v>
      </c>
      <c r="H62" s="42">
        <f>F62+G62</f>
        <v>8386</v>
      </c>
      <c r="I62" s="58" t="s">
        <v>82</v>
      </c>
      <c r="J62" s="84"/>
    </row>
    <row r="63" spans="1:10" ht="21" customHeight="1" x14ac:dyDescent="0.25">
      <c r="A63" s="75"/>
      <c r="B63" s="66"/>
      <c r="C63" s="77"/>
      <c r="D63" s="80"/>
      <c r="E63" s="77"/>
      <c r="F63" s="42">
        <v>2040</v>
      </c>
      <c r="G63" s="42">
        <v>0</v>
      </c>
      <c r="H63" s="57">
        <f t="shared" ref="H63:H93" si="15">F63+G63</f>
        <v>2040</v>
      </c>
      <c r="I63" s="58" t="s">
        <v>83</v>
      </c>
      <c r="J63" s="85"/>
    </row>
    <row r="64" spans="1:10" ht="21" customHeight="1" x14ac:dyDescent="0.25">
      <c r="A64" s="75"/>
      <c r="B64" s="66"/>
      <c r="C64" s="77"/>
      <c r="D64" s="80"/>
      <c r="E64" s="77"/>
      <c r="F64" s="42">
        <v>2564</v>
      </c>
      <c r="G64" s="42">
        <v>0</v>
      </c>
      <c r="H64" s="57">
        <f t="shared" si="15"/>
        <v>2564</v>
      </c>
      <c r="I64" s="58" t="s">
        <v>84</v>
      </c>
      <c r="J64" s="85"/>
    </row>
    <row r="65" spans="1:10" ht="21" customHeight="1" x14ac:dyDescent="0.25">
      <c r="A65" s="75"/>
      <c r="B65" s="66"/>
      <c r="C65" s="77"/>
      <c r="D65" s="80"/>
      <c r="E65" s="77"/>
      <c r="F65" s="42">
        <v>3200</v>
      </c>
      <c r="G65" s="42">
        <v>0</v>
      </c>
      <c r="H65" s="57">
        <f t="shared" si="15"/>
        <v>3200</v>
      </c>
      <c r="I65" s="58" t="s">
        <v>85</v>
      </c>
      <c r="J65" s="85"/>
    </row>
    <row r="66" spans="1:10" ht="21" customHeight="1" x14ac:dyDescent="0.25">
      <c r="A66" s="75"/>
      <c r="B66" s="66"/>
      <c r="C66" s="77"/>
      <c r="D66" s="80"/>
      <c r="E66" s="77"/>
      <c r="F66" s="42">
        <v>12881</v>
      </c>
      <c r="G66" s="42">
        <v>0</v>
      </c>
      <c r="H66" s="57">
        <f t="shared" si="15"/>
        <v>12881</v>
      </c>
      <c r="I66" s="58" t="s">
        <v>86</v>
      </c>
      <c r="J66" s="85"/>
    </row>
    <row r="67" spans="1:10" ht="21" customHeight="1" x14ac:dyDescent="0.25">
      <c r="A67" s="75"/>
      <c r="B67" s="66"/>
      <c r="C67" s="77"/>
      <c r="D67" s="80"/>
      <c r="E67" s="77"/>
      <c r="F67" s="55">
        <v>1600</v>
      </c>
      <c r="G67" s="55">
        <v>0</v>
      </c>
      <c r="H67" s="57">
        <f t="shared" si="15"/>
        <v>1600</v>
      </c>
      <c r="I67" s="58" t="s">
        <v>103</v>
      </c>
      <c r="J67" s="85"/>
    </row>
    <row r="68" spans="1:10" ht="21" customHeight="1" x14ac:dyDescent="0.25">
      <c r="A68" s="75"/>
      <c r="B68" s="66"/>
      <c r="C68" s="77"/>
      <c r="D68" s="80"/>
      <c r="E68" s="77"/>
      <c r="F68" s="42">
        <v>100</v>
      </c>
      <c r="G68" s="55">
        <v>0</v>
      </c>
      <c r="H68" s="57">
        <f t="shared" si="15"/>
        <v>100</v>
      </c>
      <c r="I68" s="56" t="s">
        <v>87</v>
      </c>
      <c r="J68" s="85"/>
    </row>
    <row r="69" spans="1:10" ht="21" customHeight="1" x14ac:dyDescent="0.25">
      <c r="A69" s="75"/>
      <c r="B69" s="66"/>
      <c r="C69" s="77"/>
      <c r="D69" s="80"/>
      <c r="E69" s="77"/>
      <c r="F69" s="42">
        <v>760</v>
      </c>
      <c r="G69" s="55">
        <v>0</v>
      </c>
      <c r="H69" s="57">
        <f t="shared" si="15"/>
        <v>760</v>
      </c>
      <c r="I69" s="58" t="s">
        <v>92</v>
      </c>
      <c r="J69" s="85"/>
    </row>
    <row r="70" spans="1:10" ht="21" customHeight="1" x14ac:dyDescent="0.25">
      <c r="A70" s="75"/>
      <c r="B70" s="66"/>
      <c r="C70" s="77"/>
      <c r="D70" s="80"/>
      <c r="E70" s="77"/>
      <c r="F70" s="42">
        <v>28</v>
      </c>
      <c r="G70" s="55">
        <v>0</v>
      </c>
      <c r="H70" s="57">
        <f t="shared" si="15"/>
        <v>28</v>
      </c>
      <c r="I70" s="58" t="s">
        <v>94</v>
      </c>
      <c r="J70" s="85"/>
    </row>
    <row r="71" spans="1:10" ht="21" customHeight="1" x14ac:dyDescent="0.25">
      <c r="A71" s="75"/>
      <c r="B71" s="66"/>
      <c r="C71" s="77"/>
      <c r="D71" s="80"/>
      <c r="E71" s="77"/>
      <c r="F71" s="54">
        <v>300</v>
      </c>
      <c r="G71" s="55">
        <v>0</v>
      </c>
      <c r="H71" s="57">
        <f t="shared" si="15"/>
        <v>300</v>
      </c>
      <c r="I71" s="58" t="s">
        <v>95</v>
      </c>
      <c r="J71" s="85"/>
    </row>
    <row r="72" spans="1:10" ht="21" customHeight="1" x14ac:dyDescent="0.25">
      <c r="A72" s="75"/>
      <c r="B72" s="66"/>
      <c r="C72" s="77"/>
      <c r="D72" s="80"/>
      <c r="E72" s="77"/>
      <c r="F72" s="54">
        <f>75+49</f>
        <v>124</v>
      </c>
      <c r="G72" s="55">
        <v>0</v>
      </c>
      <c r="H72" s="57">
        <f t="shared" si="15"/>
        <v>124</v>
      </c>
      <c r="I72" s="58" t="s">
        <v>104</v>
      </c>
      <c r="J72" s="85"/>
    </row>
    <row r="73" spans="1:10" ht="21" customHeight="1" x14ac:dyDescent="0.25">
      <c r="A73" s="75"/>
      <c r="B73" s="66"/>
      <c r="C73" s="77"/>
      <c r="D73" s="80"/>
      <c r="E73" s="77"/>
      <c r="F73" s="54">
        <v>330</v>
      </c>
      <c r="G73" s="55">
        <v>0</v>
      </c>
      <c r="H73" s="57">
        <f t="shared" si="15"/>
        <v>330</v>
      </c>
      <c r="I73" s="58" t="s">
        <v>127</v>
      </c>
      <c r="J73" s="85"/>
    </row>
    <row r="74" spans="1:10" ht="21" customHeight="1" x14ac:dyDescent="0.25">
      <c r="A74" s="75"/>
      <c r="B74" s="66"/>
      <c r="C74" s="77"/>
      <c r="D74" s="80"/>
      <c r="E74" s="77"/>
      <c r="F74" s="54">
        <v>328</v>
      </c>
      <c r="G74" s="55">
        <v>0</v>
      </c>
      <c r="H74" s="57">
        <f t="shared" si="15"/>
        <v>328</v>
      </c>
      <c r="I74" s="58" t="s">
        <v>111</v>
      </c>
      <c r="J74" s="85"/>
    </row>
    <row r="75" spans="1:10" ht="21" customHeight="1" x14ac:dyDescent="0.25">
      <c r="A75" s="75"/>
      <c r="B75" s="66"/>
      <c r="C75" s="77"/>
      <c r="D75" s="80"/>
      <c r="E75" s="77"/>
      <c r="F75" s="54">
        <v>100</v>
      </c>
      <c r="G75" s="55">
        <v>0</v>
      </c>
      <c r="H75" s="57">
        <f t="shared" si="15"/>
        <v>100</v>
      </c>
      <c r="I75" s="58" t="s">
        <v>97</v>
      </c>
      <c r="J75" s="85"/>
    </row>
    <row r="76" spans="1:10" ht="21" customHeight="1" x14ac:dyDescent="0.25">
      <c r="A76" s="75"/>
      <c r="B76" s="66"/>
      <c r="C76" s="77"/>
      <c r="D76" s="80"/>
      <c r="E76" s="77"/>
      <c r="F76" s="54">
        <v>139.80000000000001</v>
      </c>
      <c r="G76" s="55">
        <v>0</v>
      </c>
      <c r="H76" s="57">
        <f t="shared" si="15"/>
        <v>139.80000000000001</v>
      </c>
      <c r="I76" s="123" t="s">
        <v>101</v>
      </c>
      <c r="J76" s="85"/>
    </row>
    <row r="77" spans="1:10" ht="21" customHeight="1" x14ac:dyDescent="0.25">
      <c r="A77" s="75"/>
      <c r="B77" s="66"/>
      <c r="C77" s="77"/>
      <c r="D77" s="80"/>
      <c r="E77" s="77"/>
      <c r="F77" s="54">
        <v>77</v>
      </c>
      <c r="G77" s="55">
        <v>0</v>
      </c>
      <c r="H77" s="57">
        <f t="shared" si="15"/>
        <v>77</v>
      </c>
      <c r="I77" s="56" t="s">
        <v>102</v>
      </c>
      <c r="J77" s="85"/>
    </row>
    <row r="78" spans="1:10" ht="21" customHeight="1" x14ac:dyDescent="0.25">
      <c r="A78" s="75"/>
      <c r="B78" s="66"/>
      <c r="C78" s="77"/>
      <c r="D78" s="80"/>
      <c r="E78" s="77"/>
      <c r="F78" s="54">
        <v>3360</v>
      </c>
      <c r="G78" s="55">
        <v>0</v>
      </c>
      <c r="H78" s="57">
        <f t="shared" si="15"/>
        <v>3360</v>
      </c>
      <c r="I78" s="58" t="s">
        <v>124</v>
      </c>
      <c r="J78" s="85"/>
    </row>
    <row r="79" spans="1:10" ht="21" customHeight="1" x14ac:dyDescent="0.25">
      <c r="A79" s="75"/>
      <c r="B79" s="66"/>
      <c r="C79" s="77"/>
      <c r="D79" s="80"/>
      <c r="E79" s="77"/>
      <c r="F79" s="54">
        <v>3304</v>
      </c>
      <c r="G79" s="55">
        <v>0</v>
      </c>
      <c r="H79" s="57">
        <f t="shared" si="15"/>
        <v>3304</v>
      </c>
      <c r="I79" s="58" t="s">
        <v>107</v>
      </c>
      <c r="J79" s="85"/>
    </row>
    <row r="80" spans="1:10" ht="21" customHeight="1" x14ac:dyDescent="0.25">
      <c r="A80" s="75"/>
      <c r="B80" s="66"/>
      <c r="C80" s="77"/>
      <c r="D80" s="80"/>
      <c r="E80" s="77"/>
      <c r="F80" s="54">
        <v>292.8</v>
      </c>
      <c r="G80" s="55">
        <v>0</v>
      </c>
      <c r="H80" s="57">
        <f t="shared" si="15"/>
        <v>292.8</v>
      </c>
      <c r="I80" s="58" t="s">
        <v>109</v>
      </c>
      <c r="J80" s="85"/>
    </row>
    <row r="81" spans="1:10" ht="21" customHeight="1" x14ac:dyDescent="0.25">
      <c r="A81" s="75"/>
      <c r="B81" s="66"/>
      <c r="C81" s="77"/>
      <c r="D81" s="80"/>
      <c r="E81" s="77"/>
      <c r="F81" s="118">
        <v>2160</v>
      </c>
      <c r="G81" s="118">
        <v>0</v>
      </c>
      <c r="H81" s="118">
        <f t="shared" si="15"/>
        <v>2160</v>
      </c>
      <c r="I81" s="120" t="s">
        <v>129</v>
      </c>
      <c r="J81" s="85"/>
    </row>
    <row r="82" spans="1:10" ht="21" customHeight="1" x14ac:dyDescent="0.25">
      <c r="A82" s="75"/>
      <c r="B82" s="66"/>
      <c r="C82" s="77"/>
      <c r="D82" s="80"/>
      <c r="E82" s="77"/>
      <c r="F82" s="118">
        <v>0</v>
      </c>
      <c r="G82" s="118">
        <v>640</v>
      </c>
      <c r="H82" s="118">
        <f t="shared" si="15"/>
        <v>640</v>
      </c>
      <c r="I82" s="120" t="s">
        <v>129</v>
      </c>
      <c r="J82" s="85"/>
    </row>
    <row r="83" spans="1:10" ht="21" customHeight="1" x14ac:dyDescent="0.25">
      <c r="A83" s="75"/>
      <c r="B83" s="66"/>
      <c r="C83" s="77"/>
      <c r="D83" s="80"/>
      <c r="E83" s="77"/>
      <c r="F83" s="118">
        <v>4300</v>
      </c>
      <c r="G83" s="118">
        <v>0</v>
      </c>
      <c r="H83" s="118">
        <f t="shared" si="15"/>
        <v>4300</v>
      </c>
      <c r="I83" s="120" t="s">
        <v>130</v>
      </c>
      <c r="J83" s="85"/>
    </row>
    <row r="84" spans="1:10" ht="21" customHeight="1" x14ac:dyDescent="0.25">
      <c r="A84" s="75"/>
      <c r="B84" s="66"/>
      <c r="C84" s="77"/>
      <c r="D84" s="80"/>
      <c r="E84" s="77"/>
      <c r="F84" s="118">
        <v>0</v>
      </c>
      <c r="G84" s="118">
        <v>900</v>
      </c>
      <c r="H84" s="118">
        <f t="shared" si="15"/>
        <v>900</v>
      </c>
      <c r="I84" s="120" t="s">
        <v>130</v>
      </c>
      <c r="J84" s="85"/>
    </row>
    <row r="85" spans="1:10" ht="21" customHeight="1" x14ac:dyDescent="0.25">
      <c r="A85" s="75"/>
      <c r="B85" s="66"/>
      <c r="C85" s="77"/>
      <c r="D85" s="80"/>
      <c r="E85" s="77"/>
      <c r="F85" s="118">
        <v>2912</v>
      </c>
      <c r="G85" s="118">
        <v>0</v>
      </c>
      <c r="H85" s="118">
        <f t="shared" si="15"/>
        <v>2912</v>
      </c>
      <c r="I85" s="120" t="s">
        <v>131</v>
      </c>
      <c r="J85" s="85"/>
    </row>
    <row r="86" spans="1:10" ht="21" customHeight="1" x14ac:dyDescent="0.25">
      <c r="A86" s="75"/>
      <c r="B86" s="66"/>
      <c r="C86" s="77"/>
      <c r="D86" s="80"/>
      <c r="E86" s="77"/>
      <c r="F86" s="118">
        <v>0</v>
      </c>
      <c r="G86" s="118">
        <v>228</v>
      </c>
      <c r="H86" s="118">
        <f t="shared" si="15"/>
        <v>228</v>
      </c>
      <c r="I86" s="120" t="s">
        <v>132</v>
      </c>
      <c r="J86" s="85"/>
    </row>
    <row r="87" spans="1:10" ht="21" customHeight="1" x14ac:dyDescent="0.25">
      <c r="A87" s="75"/>
      <c r="B87" s="66"/>
      <c r="C87" s="77"/>
      <c r="D87" s="80"/>
      <c r="E87" s="77"/>
      <c r="F87" s="118">
        <v>0</v>
      </c>
      <c r="G87" s="118">
        <v>236.5</v>
      </c>
      <c r="H87" s="118">
        <f t="shared" si="15"/>
        <v>236.5</v>
      </c>
      <c r="I87" s="120" t="s">
        <v>132</v>
      </c>
      <c r="J87" s="85"/>
    </row>
    <row r="88" spans="1:10" ht="21" customHeight="1" x14ac:dyDescent="0.25">
      <c r="A88" s="75"/>
      <c r="B88" s="66"/>
      <c r="C88" s="77"/>
      <c r="D88" s="80"/>
      <c r="E88" s="77"/>
      <c r="F88" s="118">
        <v>2187</v>
      </c>
      <c r="G88" s="118">
        <v>0</v>
      </c>
      <c r="H88" s="118">
        <f t="shared" si="15"/>
        <v>2187</v>
      </c>
      <c r="I88" s="120" t="s">
        <v>134</v>
      </c>
      <c r="J88" s="85"/>
    </row>
    <row r="89" spans="1:10" ht="21" customHeight="1" x14ac:dyDescent="0.25">
      <c r="A89" s="75"/>
      <c r="B89" s="66"/>
      <c r="C89" s="77"/>
      <c r="D89" s="80"/>
      <c r="E89" s="77"/>
      <c r="F89" s="118">
        <v>23.4</v>
      </c>
      <c r="G89" s="118">
        <v>0</v>
      </c>
      <c r="H89" s="118">
        <f t="shared" si="15"/>
        <v>23.4</v>
      </c>
      <c r="I89" s="120" t="s">
        <v>133</v>
      </c>
      <c r="J89" s="85"/>
    </row>
    <row r="90" spans="1:10" ht="21" customHeight="1" x14ac:dyDescent="0.25">
      <c r="A90" s="75"/>
      <c r="B90" s="66"/>
      <c r="C90" s="77"/>
      <c r="D90" s="80"/>
      <c r="E90" s="77"/>
      <c r="F90" s="118">
        <v>12.3</v>
      </c>
      <c r="G90" s="118">
        <v>0</v>
      </c>
      <c r="H90" s="118">
        <f t="shared" si="15"/>
        <v>12.3</v>
      </c>
      <c r="I90" s="120" t="s">
        <v>133</v>
      </c>
      <c r="J90" s="85"/>
    </row>
    <row r="91" spans="1:10" ht="21" customHeight="1" x14ac:dyDescent="0.25">
      <c r="A91" s="75"/>
      <c r="B91" s="66"/>
      <c r="C91" s="77"/>
      <c r="D91" s="80"/>
      <c r="E91" s="77"/>
      <c r="F91" s="118">
        <v>1586</v>
      </c>
      <c r="G91" s="118">
        <v>0</v>
      </c>
      <c r="H91" s="118">
        <f t="shared" si="15"/>
        <v>1586</v>
      </c>
      <c r="I91" s="120" t="s">
        <v>133</v>
      </c>
      <c r="J91" s="85"/>
    </row>
    <row r="92" spans="1:10" ht="21" customHeight="1" x14ac:dyDescent="0.25">
      <c r="A92" s="75"/>
      <c r="B92" s="66"/>
      <c r="C92" s="77"/>
      <c r="D92" s="80"/>
      <c r="E92" s="77"/>
      <c r="F92" s="118">
        <v>1898</v>
      </c>
      <c r="G92" s="118">
        <v>0</v>
      </c>
      <c r="H92" s="118">
        <f t="shared" si="15"/>
        <v>1898</v>
      </c>
      <c r="I92" s="120" t="s">
        <v>133</v>
      </c>
      <c r="J92" s="85"/>
    </row>
    <row r="93" spans="1:10" ht="21" customHeight="1" x14ac:dyDescent="0.25">
      <c r="A93" s="74"/>
      <c r="B93" s="66"/>
      <c r="C93" s="77"/>
      <c r="D93" s="80"/>
      <c r="E93" s="77"/>
      <c r="F93" s="42">
        <v>500</v>
      </c>
      <c r="G93" s="42">
        <v>0</v>
      </c>
      <c r="H93" s="57">
        <f t="shared" si="15"/>
        <v>500</v>
      </c>
      <c r="I93" s="58" t="s">
        <v>89</v>
      </c>
      <c r="J93" s="85"/>
    </row>
    <row r="94" spans="1:10" s="35" customFormat="1" ht="21" customHeight="1" x14ac:dyDescent="0.25">
      <c r="A94" s="43"/>
      <c r="B94" s="44" t="s">
        <v>40</v>
      </c>
      <c r="C94" s="45">
        <f>SUM(C62)</f>
        <v>0</v>
      </c>
      <c r="D94" s="45">
        <f>SUM(D62)</f>
        <v>0</v>
      </c>
      <c r="E94" s="45">
        <f>SUM(E62)</f>
        <v>0</v>
      </c>
      <c r="F94" s="45">
        <f>SUM(F62:F93)</f>
        <v>55493.30000000001</v>
      </c>
      <c r="G94" s="45">
        <f t="shared" ref="G94:H94" si="16">SUM(G62:G93)</f>
        <v>2004.5</v>
      </c>
      <c r="H94" s="45">
        <f t="shared" si="16"/>
        <v>57497.80000000001</v>
      </c>
      <c r="I94" s="50"/>
      <c r="J94" s="86"/>
    </row>
    <row r="95" spans="1:10" ht="21" customHeight="1" x14ac:dyDescent="0.25">
      <c r="A95" s="43"/>
      <c r="B95" s="44" t="s">
        <v>41</v>
      </c>
      <c r="C95" s="45">
        <f t="shared" ref="C95:H95" si="17">SUM(C94,C61,C57,C54,C49,C46,C41,C24,C19,C16)</f>
        <v>0</v>
      </c>
      <c r="D95" s="45">
        <f t="shared" si="17"/>
        <v>0</v>
      </c>
      <c r="E95" s="45">
        <f t="shared" si="17"/>
        <v>0</v>
      </c>
      <c r="F95" s="45">
        <f t="shared" si="17"/>
        <v>126066.09000000001</v>
      </c>
      <c r="G95" s="45">
        <f t="shared" si="17"/>
        <v>2188</v>
      </c>
      <c r="H95" s="45">
        <f t="shared" si="17"/>
        <v>128254.09000000001</v>
      </c>
      <c r="I95" s="50"/>
      <c r="J95" s="51"/>
    </row>
    <row r="99" spans="1:9" ht="21" customHeight="1" x14ac:dyDescent="0.25">
      <c r="A99" s="63" t="s">
        <v>42</v>
      </c>
      <c r="B99" s="64"/>
      <c r="C99" s="65" t="s">
        <v>43</v>
      </c>
      <c r="D99" s="65"/>
      <c r="E99" s="65" t="s">
        <v>44</v>
      </c>
      <c r="F99" s="65"/>
      <c r="G99" s="65" t="s">
        <v>45</v>
      </c>
      <c r="H99" s="65"/>
      <c r="I99" s="52" t="s">
        <v>46</v>
      </c>
    </row>
    <row r="100" spans="1:9" ht="21" customHeight="1" x14ac:dyDescent="0.25">
      <c r="A100" s="69">
        <f>E95</f>
        <v>0</v>
      </c>
      <c r="B100" s="70"/>
      <c r="C100" s="70">
        <f>H95</f>
        <v>128254.09000000001</v>
      </c>
      <c r="D100" s="70"/>
      <c r="E100" s="70">
        <f>F95</f>
        <v>126066.09000000001</v>
      </c>
      <c r="F100" s="70"/>
      <c r="G100" s="70">
        <f>G95</f>
        <v>2188</v>
      </c>
      <c r="H100" s="70"/>
      <c r="I100" s="53">
        <f>A100-C100</f>
        <v>-128254.09000000001</v>
      </c>
    </row>
    <row r="102" spans="1:9" ht="21" customHeight="1" x14ac:dyDescent="0.25">
      <c r="A102" s="46" t="s">
        <v>47</v>
      </c>
      <c r="B102" s="47"/>
      <c r="C102" s="48" t="s">
        <v>48</v>
      </c>
      <c r="D102" s="46"/>
      <c r="E102" s="46" t="s">
        <v>49</v>
      </c>
      <c r="F102" s="46"/>
      <c r="G102" s="46" t="s">
        <v>50</v>
      </c>
      <c r="H102" s="46"/>
      <c r="I102" s="47"/>
    </row>
  </sheetData>
  <mergeCells count="76">
    <mergeCell ref="J58:J61"/>
    <mergeCell ref="J62:J94"/>
    <mergeCell ref="H4:I5"/>
    <mergeCell ref="J25:J41"/>
    <mergeCell ref="J42:J46"/>
    <mergeCell ref="J47:J49"/>
    <mergeCell ref="J50:J54"/>
    <mergeCell ref="J55:J57"/>
    <mergeCell ref="J4:J5"/>
    <mergeCell ref="J6:J7"/>
    <mergeCell ref="J8:J16"/>
    <mergeCell ref="J17:J19"/>
    <mergeCell ref="J20:J24"/>
    <mergeCell ref="E47:E48"/>
    <mergeCell ref="E50:E53"/>
    <mergeCell ref="E55:E56"/>
    <mergeCell ref="E58:E60"/>
    <mergeCell ref="E62:E93"/>
    <mergeCell ref="E8:E15"/>
    <mergeCell ref="E17:E18"/>
    <mergeCell ref="E20:E23"/>
    <mergeCell ref="E25:E40"/>
    <mergeCell ref="E42:E45"/>
    <mergeCell ref="D47:D48"/>
    <mergeCell ref="D50:D53"/>
    <mergeCell ref="D55:D56"/>
    <mergeCell ref="D58:D60"/>
    <mergeCell ref="D62:D93"/>
    <mergeCell ref="D8:D15"/>
    <mergeCell ref="D17:D18"/>
    <mergeCell ref="D20:D23"/>
    <mergeCell ref="D25:D40"/>
    <mergeCell ref="D42:D45"/>
    <mergeCell ref="B62:B93"/>
    <mergeCell ref="C8:C15"/>
    <mergeCell ref="C17:C18"/>
    <mergeCell ref="C20:C23"/>
    <mergeCell ref="C25:C40"/>
    <mergeCell ref="C42:C45"/>
    <mergeCell ref="C47:C48"/>
    <mergeCell ref="C50:C53"/>
    <mergeCell ref="C55:C56"/>
    <mergeCell ref="C58:C60"/>
    <mergeCell ref="C62:C93"/>
    <mergeCell ref="A100:B100"/>
    <mergeCell ref="C100:D100"/>
    <mergeCell ref="E100:F100"/>
    <mergeCell ref="G100:H100"/>
    <mergeCell ref="A6:A7"/>
    <mergeCell ref="A8:A15"/>
    <mergeCell ref="A17:A18"/>
    <mergeCell ref="A20:A23"/>
    <mergeCell ref="A25:A40"/>
    <mergeCell ref="A42:A45"/>
    <mergeCell ref="A47:A48"/>
    <mergeCell ref="A50:A53"/>
    <mergeCell ref="A55:A56"/>
    <mergeCell ref="A58:A60"/>
    <mergeCell ref="A62:A93"/>
    <mergeCell ref="B6:B7"/>
    <mergeCell ref="C2:H2"/>
    <mergeCell ref="C6:E6"/>
    <mergeCell ref="F6:I6"/>
    <mergeCell ref="A99:B99"/>
    <mergeCell ref="C99:D99"/>
    <mergeCell ref="E99:F99"/>
    <mergeCell ref="G99:H99"/>
    <mergeCell ref="B8:B15"/>
    <mergeCell ref="B17:B18"/>
    <mergeCell ref="B20:B23"/>
    <mergeCell ref="B25:B40"/>
    <mergeCell ref="B42:B45"/>
    <mergeCell ref="B47:B48"/>
    <mergeCell ref="B50:B53"/>
    <mergeCell ref="B55:B56"/>
    <mergeCell ref="B58:B60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E34" sqref="E34:F3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0" t="s">
        <v>51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52</v>
      </c>
      <c r="E5" s="5"/>
      <c r="F5" s="92" t="s">
        <v>116</v>
      </c>
      <c r="G5" s="92"/>
      <c r="H5" s="5" t="s">
        <v>53</v>
      </c>
      <c r="I5" s="4"/>
      <c r="J5" s="92" t="s">
        <v>118</v>
      </c>
      <c r="K5" s="93"/>
    </row>
    <row r="6" spans="2:11" ht="20.100000000000001" customHeight="1" x14ac:dyDescent="0.25">
      <c r="B6" s="6"/>
      <c r="C6" s="7"/>
      <c r="D6" s="8" t="s">
        <v>54</v>
      </c>
      <c r="E6" s="8"/>
      <c r="F6" s="94" t="s">
        <v>117</v>
      </c>
      <c r="G6" s="94"/>
      <c r="H6" s="8" t="s">
        <v>55</v>
      </c>
      <c r="I6" s="7"/>
      <c r="J6" s="94" t="s">
        <v>119</v>
      </c>
      <c r="K6" s="95"/>
    </row>
    <row r="7" spans="2:11" ht="20.100000000000001" customHeight="1" x14ac:dyDescent="0.25">
      <c r="B7" s="6"/>
      <c r="C7" s="7"/>
      <c r="D7" s="8" t="s">
        <v>56</v>
      </c>
      <c r="E7" s="8"/>
      <c r="F7" s="96" t="s">
        <v>121</v>
      </c>
      <c r="G7" s="94"/>
      <c r="H7" s="8" t="s">
        <v>57</v>
      </c>
      <c r="I7" s="25"/>
      <c r="J7" s="94">
        <v>12.23</v>
      </c>
      <c r="K7" s="9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6"/>
      <c r="J8" s="97" t="s">
        <v>115</v>
      </c>
      <c r="K8" s="9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9" t="s">
        <v>1</v>
      </c>
      <c r="C10" s="100"/>
      <c r="D10" s="14" t="s">
        <v>59</v>
      </c>
      <c r="E10" s="101" t="s">
        <v>60</v>
      </c>
      <c r="F10" s="102"/>
      <c r="G10" s="16" t="s">
        <v>61</v>
      </c>
      <c r="H10" s="15" t="s">
        <v>62</v>
      </c>
      <c r="I10" s="101" t="s">
        <v>63</v>
      </c>
      <c r="J10" s="102"/>
      <c r="K10" s="16" t="s">
        <v>64</v>
      </c>
    </row>
    <row r="11" spans="2:11" ht="20.100000000000001" customHeight="1" x14ac:dyDescent="0.25">
      <c r="B11" s="103">
        <v>1</v>
      </c>
      <c r="C11" s="104"/>
      <c r="D11" s="113" t="s">
        <v>65</v>
      </c>
      <c r="E11" s="103" t="s">
        <v>66</v>
      </c>
      <c r="F11" s="104"/>
      <c r="G11" s="19">
        <v>0</v>
      </c>
      <c r="H11" s="19"/>
      <c r="I11" s="105"/>
      <c r="J11" s="106"/>
      <c r="K11" s="29" t="s">
        <v>67</v>
      </c>
    </row>
    <row r="12" spans="2:11" ht="20.100000000000001" customHeight="1" x14ac:dyDescent="0.25">
      <c r="B12" s="103">
        <v>2</v>
      </c>
      <c r="C12" s="104"/>
      <c r="D12" s="114"/>
      <c r="E12" s="107" t="s">
        <v>68</v>
      </c>
      <c r="F12" s="107"/>
      <c r="G12" s="19">
        <v>604.66999999999996</v>
      </c>
      <c r="H12" s="19"/>
      <c r="I12" s="105"/>
      <c r="J12" s="106"/>
      <c r="K12" s="29"/>
    </row>
    <row r="13" spans="2:11" ht="20.100000000000001" customHeight="1" x14ac:dyDescent="0.25">
      <c r="B13" s="17"/>
      <c r="C13" s="18"/>
      <c r="D13" s="114"/>
      <c r="E13" s="17"/>
      <c r="F13" s="18" t="s">
        <v>120</v>
      </c>
      <c r="G13" s="19">
        <v>834.51</v>
      </c>
      <c r="H13" s="19"/>
      <c r="I13" s="27"/>
      <c r="J13" s="28"/>
      <c r="K13" s="29"/>
    </row>
    <row r="14" spans="2:11" ht="20.100000000000001" customHeight="1" x14ac:dyDescent="0.25">
      <c r="B14" s="17"/>
      <c r="C14" s="18"/>
      <c r="D14" s="114"/>
      <c r="E14" s="17"/>
      <c r="F14" s="18"/>
      <c r="G14" s="19"/>
      <c r="H14" s="19"/>
      <c r="I14" s="27"/>
      <c r="J14" s="28"/>
      <c r="K14" s="29"/>
    </row>
    <row r="15" spans="2:11" ht="20.100000000000001" customHeight="1" x14ac:dyDescent="0.25">
      <c r="B15" s="103">
        <v>5</v>
      </c>
      <c r="C15" s="104"/>
      <c r="D15" s="113" t="s">
        <v>39</v>
      </c>
      <c r="E15" s="107"/>
      <c r="F15" s="107"/>
      <c r="G15" s="19"/>
      <c r="H15" s="19"/>
      <c r="I15" s="105"/>
      <c r="J15" s="106"/>
      <c r="K15" s="29"/>
    </row>
    <row r="16" spans="2:11" ht="20.100000000000001" customHeight="1" x14ac:dyDescent="0.25">
      <c r="B16" s="103">
        <v>6</v>
      </c>
      <c r="C16" s="104"/>
      <c r="D16" s="114"/>
      <c r="E16" s="107"/>
      <c r="F16" s="107"/>
      <c r="G16" s="19"/>
      <c r="H16" s="19"/>
      <c r="I16" s="105"/>
      <c r="J16" s="106"/>
      <c r="K16" s="29"/>
    </row>
    <row r="17" spans="1:11" ht="20.100000000000001" customHeight="1" x14ac:dyDescent="0.25">
      <c r="B17" s="103">
        <v>7</v>
      </c>
      <c r="C17" s="104"/>
      <c r="D17" s="115"/>
      <c r="E17" s="107"/>
      <c r="F17" s="107"/>
      <c r="G17" s="19">
        <v>0</v>
      </c>
      <c r="H17" s="19"/>
      <c r="I17" s="105"/>
      <c r="J17" s="106"/>
      <c r="K17" s="29"/>
    </row>
    <row r="18" spans="1:11" ht="20.100000000000001" customHeight="1" x14ac:dyDescent="0.25">
      <c r="B18" s="101" t="s">
        <v>41</v>
      </c>
      <c r="C18" s="108"/>
      <c r="D18" s="108"/>
      <c r="E18" s="108"/>
      <c r="F18" s="102"/>
      <c r="G18" s="21">
        <f>SUM(G11:G17)</f>
        <v>1439.1799999999998</v>
      </c>
      <c r="H18" s="21">
        <f>SUM(H11:H17)</f>
        <v>0</v>
      </c>
      <c r="I18" s="109">
        <f>SUM(I11:J17)</f>
        <v>0</v>
      </c>
      <c r="J18" s="110"/>
      <c r="K18" s="30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31"/>
      <c r="K19" s="13"/>
    </row>
    <row r="20" spans="1:11" ht="20.100000000000001" customHeight="1" x14ac:dyDescent="0.25">
      <c r="B20" s="111" t="s">
        <v>62</v>
      </c>
      <c r="C20" s="111"/>
      <c r="D20" s="111"/>
      <c r="E20" s="111"/>
      <c r="F20" s="111"/>
      <c r="G20" s="111" t="s">
        <v>69</v>
      </c>
      <c r="H20" s="111"/>
      <c r="I20" s="111"/>
      <c r="J20" s="111"/>
      <c r="K20" s="16" t="s">
        <v>70</v>
      </c>
    </row>
    <row r="21" spans="1:11" ht="20.100000000000001" customHeight="1" x14ac:dyDescent="0.25">
      <c r="B21" s="112">
        <f>H18</f>
        <v>0</v>
      </c>
      <c r="C21" s="112"/>
      <c r="D21" s="112"/>
      <c r="E21" s="112"/>
      <c r="F21" s="112"/>
      <c r="G21" s="112">
        <f>I18</f>
        <v>0</v>
      </c>
      <c r="H21" s="112"/>
      <c r="I21" s="112"/>
      <c r="J21" s="112"/>
      <c r="K21" s="32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71</v>
      </c>
      <c r="C23" s="13"/>
      <c r="D23" s="13"/>
      <c r="E23" s="13"/>
      <c r="F23" s="13" t="s">
        <v>48</v>
      </c>
      <c r="G23" s="13" t="s">
        <v>72</v>
      </c>
      <c r="H23" s="13"/>
      <c r="I23" s="13"/>
      <c r="J23" s="13" t="s">
        <v>50</v>
      </c>
      <c r="K23" s="13"/>
    </row>
    <row r="26" spans="1:11" ht="17.399999999999999" x14ac:dyDescent="0.25">
      <c r="A26" s="60" t="s">
        <v>73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00000000000001" customHeight="1" x14ac:dyDescent="0.25">
      <c r="B28" s="3"/>
      <c r="C28" s="4"/>
      <c r="D28" s="5" t="s">
        <v>52</v>
      </c>
      <c r="E28" s="5"/>
      <c r="F28" s="92" t="s">
        <v>116</v>
      </c>
      <c r="G28" s="92"/>
      <c r="H28" s="5" t="s">
        <v>53</v>
      </c>
      <c r="I28" s="4"/>
      <c r="J28" s="92" t="s">
        <v>118</v>
      </c>
      <c r="K28" s="93"/>
    </row>
    <row r="29" spans="1:11" ht="20.100000000000001" customHeight="1" x14ac:dyDescent="0.25">
      <c r="B29" s="6"/>
      <c r="C29" s="7"/>
      <c r="D29" s="8" t="s">
        <v>54</v>
      </c>
      <c r="E29" s="8"/>
      <c r="F29" s="94" t="s">
        <v>117</v>
      </c>
      <c r="G29" s="94"/>
      <c r="H29" s="8" t="s">
        <v>55</v>
      </c>
      <c r="I29" s="7"/>
      <c r="J29" s="94" t="s">
        <v>119</v>
      </c>
      <c r="K29" s="95"/>
    </row>
    <row r="30" spans="1:11" ht="20.100000000000001" customHeight="1" x14ac:dyDescent="0.25">
      <c r="B30" s="6"/>
      <c r="C30" s="7"/>
      <c r="D30" s="8" t="s">
        <v>56</v>
      </c>
      <c r="E30" s="8"/>
      <c r="F30" s="96" t="s">
        <v>121</v>
      </c>
      <c r="G30" s="94"/>
      <c r="H30" s="8" t="s">
        <v>57</v>
      </c>
      <c r="I30" s="25"/>
      <c r="J30" s="94">
        <v>12.23</v>
      </c>
      <c r="K30" s="9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6"/>
      <c r="J31" s="97" t="s">
        <v>115</v>
      </c>
      <c r="K31" s="98"/>
    </row>
    <row r="32" spans="1:11" ht="20.100000000000001" customHeight="1" x14ac:dyDescent="0.25"/>
    <row r="33" spans="2:11" ht="20.100000000000001" customHeight="1" x14ac:dyDescent="0.25">
      <c r="B33" s="107"/>
      <c r="C33" s="107"/>
      <c r="D33" s="22" t="s">
        <v>74</v>
      </c>
      <c r="E33" s="107" t="s">
        <v>75</v>
      </c>
      <c r="F33" s="107"/>
      <c r="G33" s="19" t="s">
        <v>76</v>
      </c>
      <c r="H33" s="19" t="s">
        <v>77</v>
      </c>
      <c r="I33" s="117" t="s">
        <v>41</v>
      </c>
      <c r="J33" s="117"/>
      <c r="K33" s="33" t="s">
        <v>64</v>
      </c>
    </row>
    <row r="34" spans="2:11" ht="27" customHeight="1" x14ac:dyDescent="0.25">
      <c r="B34" s="107">
        <v>1</v>
      </c>
      <c r="C34" s="107"/>
      <c r="D34" s="23"/>
      <c r="E34" s="116" t="s">
        <v>122</v>
      </c>
      <c r="F34" s="116"/>
      <c r="G34" s="19">
        <v>200</v>
      </c>
      <c r="H34" s="19">
        <v>5</v>
      </c>
      <c r="I34" s="105">
        <f>G34*H34</f>
        <v>1000</v>
      </c>
      <c r="J34" s="106"/>
      <c r="K34" s="34"/>
    </row>
    <row r="35" spans="2:11" ht="31.8" customHeight="1" x14ac:dyDescent="0.25">
      <c r="B35" s="107">
        <v>2</v>
      </c>
      <c r="C35" s="107"/>
      <c r="D35" s="23"/>
      <c r="E35" s="116" t="s">
        <v>123</v>
      </c>
      <c r="F35" s="116"/>
      <c r="G35" s="19">
        <v>100</v>
      </c>
      <c r="H35" s="19">
        <v>10</v>
      </c>
      <c r="I35" s="105">
        <f t="shared" ref="I35:I36" si="0">G35*H35</f>
        <v>1000</v>
      </c>
      <c r="J35" s="106"/>
      <c r="K35" s="34"/>
    </row>
    <row r="36" spans="2:11" ht="20.100000000000001" customHeight="1" x14ac:dyDescent="0.25">
      <c r="B36" s="107">
        <v>3</v>
      </c>
      <c r="C36" s="107"/>
      <c r="D36" s="23"/>
      <c r="E36" s="107"/>
      <c r="F36" s="107"/>
      <c r="G36" s="19">
        <v>0</v>
      </c>
      <c r="H36" s="19">
        <v>2</v>
      </c>
      <c r="I36" s="105">
        <f t="shared" si="0"/>
        <v>0</v>
      </c>
      <c r="J36" s="106"/>
      <c r="K36" s="34"/>
    </row>
    <row r="37" spans="2:11" ht="20.100000000000001" customHeight="1" x14ac:dyDescent="0.25">
      <c r="B37" s="101" t="s">
        <v>41</v>
      </c>
      <c r="C37" s="108"/>
      <c r="D37" s="108"/>
      <c r="E37" s="108"/>
      <c r="F37" s="102"/>
      <c r="G37" s="21"/>
      <c r="H37" s="21">
        <f>SUM(H19:H36)</f>
        <v>17</v>
      </c>
      <c r="I37" s="109">
        <f>SUM(I34:J36)</f>
        <v>2000</v>
      </c>
      <c r="J37" s="110"/>
      <c r="K37" s="30"/>
    </row>
    <row r="38" spans="2:11" ht="20.100000000000001" customHeight="1" x14ac:dyDescent="0.25">
      <c r="B38" s="13" t="s">
        <v>71</v>
      </c>
      <c r="C38" s="13"/>
      <c r="D38" s="13"/>
      <c r="E38" s="13"/>
      <c r="F38" s="13" t="s">
        <v>48</v>
      </c>
      <c r="G38" s="13" t="s">
        <v>72</v>
      </c>
      <c r="H38" s="13"/>
      <c r="I38" s="13"/>
      <c r="J38" s="13" t="s">
        <v>50</v>
      </c>
      <c r="K38" s="13"/>
    </row>
  </sheetData>
  <mergeCells count="56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2019-12-23T06:04:10Z</cp:lastPrinted>
  <dcterms:created xsi:type="dcterms:W3CDTF">2014-04-15T08:52:00Z</dcterms:created>
  <dcterms:modified xsi:type="dcterms:W3CDTF">2019-12-24T03:14:13Z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