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  <sheet name="员工差旅明细" sheetId="2" r:id="rId2"/>
  </sheets>
  <definedNames>
    <definedName name="_xlnm._FilterDatabase" localSheetId="0" hidden="1">员工报销明细!$C$1:$I$104</definedName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<sst xmlns="http://schemas.openxmlformats.org/spreadsheetml/2006/main" count="171" uniqueCount="150">
  <si>
    <t>【借款报销单】</t>
  </si>
  <si>
    <t>团号：HMOA-230401-SXY600</t>
  </si>
  <si>
    <t>会议日期：4.10-4.15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</si>
  <si>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</si>
  <si>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</si>
  <si>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</si>
  <si>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</si>
  <si>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</si>
  <si>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</si>
  <si>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</si>
  <si>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</si>
  <si>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</si>
  <si>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</si>
  <si>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</si>
  <si>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</si>
  <si>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</si>
  <si>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油费 客户确认</t>
  </si>
  <si>
    <t>可用项目：租车费、大交通、过路费、过桥费。
加油费（仅试驾活动可用，且只可使用活动当时当地的加油票）</t>
  </si>
  <si>
    <t>租车 ETC现金交付29元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</si>
  <si>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</si>
  <si>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</si>
  <si>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</si>
  <si>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</si>
  <si>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</si>
  <si>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华莱士定额发票</t>
  </si>
  <si>
    <t>需有客户邮件确认，并抄送合规部。</t>
  </si>
  <si>
    <t>鱼头</t>
  </si>
  <si>
    <t>上海新天天</t>
  </si>
  <si>
    <t>化妆品</t>
  </si>
  <si>
    <t>签证</t>
  </si>
  <si>
    <t>客户确认</t>
  </si>
  <si>
    <t>卓美亚喜马拉雅</t>
  </si>
  <si>
    <t>外滩三号</t>
  </si>
  <si>
    <t>肥肥虾庄</t>
  </si>
  <si>
    <t>客户高铁</t>
  </si>
  <si>
    <t>工厂盒饭</t>
  </si>
  <si>
    <t>司机补贴</t>
  </si>
  <si>
    <t>翻译费用</t>
  </si>
  <si>
    <t>客户使用费用合计</t>
  </si>
  <si>
    <t>活动餐费</t>
  </si>
  <si>
    <t>小厨爸爸川湘菜4.11</t>
  </si>
  <si>
    <t>需提供刷卡联、菜单（小票）</t>
  </si>
  <si>
    <t>亢龙太子4.10</t>
  </si>
  <si>
    <t>小厨爸爸川湘菜4.13</t>
  </si>
  <si>
    <t>靓靓蒸虾4.14</t>
  </si>
  <si>
    <t>日料</t>
  </si>
  <si>
    <t>亢龙太子4.13</t>
  </si>
  <si>
    <t>漆胖子卤菜4.11</t>
  </si>
  <si>
    <t>奶茶4.14</t>
  </si>
  <si>
    <t>活动餐费合计</t>
  </si>
  <si>
    <t>现地采买费用</t>
  </si>
  <si>
    <t>Today便利店-打火机湿巾</t>
  </si>
  <si>
    <t>尽量提供可用的原始发票，发票项目不可用的，且开票需要加收税点的可以不提供原始发票。网上交易均需提供交易截图。</t>
  </si>
  <si>
    <t>Today便利店-水</t>
  </si>
  <si>
    <t>Today便利店-客户买烟</t>
  </si>
  <si>
    <t>香烟</t>
  </si>
  <si>
    <t>盒马</t>
  </si>
  <si>
    <t>盒马-追加巴黎水</t>
  </si>
  <si>
    <t>美团世纪华联-泡面充电头</t>
  </si>
  <si>
    <t>日上-化妆品</t>
  </si>
  <si>
    <t>孔家作坊白茶</t>
  </si>
  <si>
    <t>滴露*3</t>
  </si>
  <si>
    <t>沙宣发胶啫喱水</t>
  </si>
  <si>
    <t>京东茶壶</t>
  </si>
  <si>
    <t>京东-饭扫光</t>
  </si>
  <si>
    <t>京东-数据线/充电头/饼干</t>
  </si>
  <si>
    <t>京东-绿箭</t>
  </si>
  <si>
    <t>京东-啤酒10箱</t>
  </si>
  <si>
    <t>京东-巴黎水</t>
  </si>
  <si>
    <t>京东-橄榄菜</t>
  </si>
  <si>
    <t>京东-维达抽纸/手帕纸</t>
  </si>
  <si>
    <t>京东-金枣梅</t>
  </si>
  <si>
    <t>京东-三胖蛋/话梅</t>
  </si>
  <si>
    <t>京东-陈皮</t>
  </si>
  <si>
    <t>京东-小米充电宝</t>
  </si>
  <si>
    <t>京东-雪里红</t>
  </si>
  <si>
    <t>京东-百岁山</t>
  </si>
  <si>
    <t>京东-雨伞</t>
  </si>
  <si>
    <t>京东-安克充电宝</t>
  </si>
  <si>
    <t>京东-小蜜蜂</t>
  </si>
  <si>
    <t>京东-巴黎水追加1箱</t>
  </si>
  <si>
    <t>京东-雨伞追加5把</t>
  </si>
  <si>
    <t>京东-啤酒追加5箱</t>
  </si>
  <si>
    <t>京东苏打水泡面等</t>
  </si>
  <si>
    <t>全家牛奶</t>
  </si>
  <si>
    <t>咖啡奶茶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</si>
  <si>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</si>
  <si>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</si>
  <si>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</si>
  <si>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</si>
  <si>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</si>
  <si>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</si>
  <si>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</si>
  <si>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</si>
  <si>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</si>
  <si>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</si>
  <si>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</si>
  <si>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</si>
  <si>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</si>
  <si>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客户住宿费用</t>
  </si>
  <si>
    <t>兼职房费</t>
  </si>
  <si>
    <t>顺丰寄物料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</si>
  <si>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</si>
  <si>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</si>
  <si>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</si>
  <si>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</si>
  <si>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</si>
  <si>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</si>
  <si>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</si>
  <si>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</si>
  <si>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</si>
  <si>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</si>
  <si>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</si>
  <si>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</si>
  <si>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</si>
  <si>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</si>
  <si>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严嘉彬</t>
  </si>
  <si>
    <t>职位:</t>
  </si>
  <si>
    <t>项目助理</t>
  </si>
  <si>
    <t>发生地:</t>
  </si>
  <si>
    <t>武汉</t>
  </si>
  <si>
    <t>部门:</t>
  </si>
  <si>
    <t>会奖业务7部</t>
  </si>
  <si>
    <t>发生日期:</t>
  </si>
  <si>
    <t>4.10-15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</si>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</sst>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20" borderId="20" applyNumberFormat="0" applyAlignment="0" applyProtection="0">
      <alignment vertical="center"/>
    </xf>
    <xf numFmtId="0" fontId="23" fillId="20" borderId="16" applyNumberFormat="0" applyAlignment="0" applyProtection="0">
      <alignment vertical="center"/>
    </xf>
    <xf numFmtId="0" fontId="24" fillId="21" borderId="21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4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9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180" fontId="6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80" fontId="0" fillId="0" borderId="10" xfId="0" applyNumberFormat="1" applyFill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9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10" borderId="8" xfId="0" applyFill="1" applyBorder="1">
      <alignment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11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04"/>
  <sheetViews>
    <sheetView tabSelected="1" zoomScale="90" zoomScaleNormal="90" topLeftCell="A15" workbookViewId="0">
      <selection activeCell="C102" sqref="C102:D102"/>
    </sheetView>
  </sheetViews>
  <sheetFormatPr defaultColWidth="9" defaultRowHeight="21" customHeight="1"/>
  <cols>
    <col min="1" max="1" width="9" style="52"/>
    <col min="2" max="2" width="16.75" customWidth="1"/>
    <col min="3" max="3" width="12.875" style="53"/>
    <col min="5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5000</v>
      </c>
      <c r="D8" s="65">
        <v>1</v>
      </c>
      <c r="E8" s="64">
        <f>C8*D8</f>
        <v>5000</v>
      </c>
      <c r="F8" s="66">
        <v>200</v>
      </c>
      <c r="G8" s="64">
        <v>0</v>
      </c>
      <c r="H8" s="64">
        <f>F8+G8</f>
        <v>200</v>
      </c>
      <c r="I8" s="84" t="s">
        <v>16</v>
      </c>
      <c r="J8" s="85" t="s">
        <v>17</v>
      </c>
    </row>
    <row r="9" customHeight="1" spans="1:10">
      <c r="A9" s="62"/>
      <c r="B9" s="63"/>
      <c r="C9" s="64"/>
      <c r="D9" s="65"/>
      <c r="E9" s="64"/>
      <c r="F9" s="64">
        <f>338+766</f>
        <v>1104</v>
      </c>
      <c r="G9" s="64">
        <v>0</v>
      </c>
      <c r="H9" s="64">
        <f>F9+G9</f>
        <v>1104</v>
      </c>
      <c r="I9" s="84" t="s">
        <v>18</v>
      </c>
      <c r="J9" s="86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>F10+G10</f>
        <v>0</v>
      </c>
      <c r="I10" s="84"/>
      <c r="J10" s="86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>F11+G11</f>
        <v>0</v>
      </c>
      <c r="I11" s="84"/>
      <c r="J11" s="86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>F12+G12</f>
        <v>0</v>
      </c>
      <c r="I12" s="84"/>
      <c r="J12" s="86"/>
    </row>
    <row r="13" s="51" customFormat="1" customHeight="1" spans="1:10">
      <c r="A13" s="67"/>
      <c r="B13" s="68" t="s">
        <v>19</v>
      </c>
      <c r="C13" s="69">
        <f>SUM(C8)</f>
        <v>5000</v>
      </c>
      <c r="D13" s="69">
        <f>SUM(D8)</f>
        <v>1</v>
      </c>
      <c r="E13" s="69">
        <f>SUM(E8)</f>
        <v>5000</v>
      </c>
      <c r="F13" s="69">
        <f>SUM(F8:F12)</f>
        <v>1304</v>
      </c>
      <c r="G13" s="69">
        <f t="shared" ref="G13:H13" si="0">SUM(G8:G12)</f>
        <v>0</v>
      </c>
      <c r="H13" s="69">
        <f t="shared" si="0"/>
        <v>1304</v>
      </c>
      <c r="I13" s="87"/>
      <c r="J13" s="88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>C14*D14</f>
        <v>0</v>
      </c>
      <c r="F14" s="64">
        <v>0</v>
      </c>
      <c r="G14" s="64">
        <v>0</v>
      </c>
      <c r="H14" s="64">
        <f>F14+G14</f>
        <v>0</v>
      </c>
      <c r="I14" s="84"/>
      <c r="J14" s="85" t="s">
        <v>21</v>
      </c>
    </row>
    <row r="15" customHeight="1" spans="1:10">
      <c r="A15" s="73"/>
      <c r="B15" s="74"/>
      <c r="C15" s="75"/>
      <c r="D15" s="73"/>
      <c r="E15" s="75"/>
      <c r="F15" s="64">
        <v>0</v>
      </c>
      <c r="G15" s="64">
        <v>0</v>
      </c>
      <c r="H15" s="64">
        <f t="shared" ref="H15" si="1">F15+G15</f>
        <v>0</v>
      </c>
      <c r="I15" s="84"/>
      <c r="J15" s="86"/>
    </row>
    <row r="16" s="51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7"/>
      <c r="J16" s="88"/>
    </row>
    <row r="17" customHeight="1" spans="1:10">
      <c r="A17" s="62">
        <v>3</v>
      </c>
      <c r="B17" s="63" t="s">
        <v>23</v>
      </c>
      <c r="C17" s="64">
        <v>0</v>
      </c>
      <c r="D17" s="65"/>
      <c r="E17" s="64">
        <f>C17*D17</f>
        <v>0</v>
      </c>
      <c r="F17" s="66">
        <v>400</v>
      </c>
      <c r="G17" s="76">
        <v>0</v>
      </c>
      <c r="H17" s="64">
        <f>F17+G17</f>
        <v>400</v>
      </c>
      <c r="I17" s="84" t="s">
        <v>24</v>
      </c>
      <c r="J17" s="89" t="s">
        <v>25</v>
      </c>
    </row>
    <row r="18" customHeight="1" spans="1:10">
      <c r="A18" s="62"/>
      <c r="B18" s="63"/>
      <c r="C18" s="64"/>
      <c r="D18" s="65"/>
      <c r="E18" s="64"/>
      <c r="F18" s="66">
        <v>819</v>
      </c>
      <c r="G18" s="76">
        <v>0</v>
      </c>
      <c r="H18" s="64">
        <f>F18+G18</f>
        <v>819</v>
      </c>
      <c r="I18" s="84" t="s">
        <v>26</v>
      </c>
      <c r="J18" s="90"/>
    </row>
    <row r="19" customHeight="1" spans="1:10">
      <c r="A19" s="62"/>
      <c r="B19" s="63"/>
      <c r="C19" s="64"/>
      <c r="D19" s="65"/>
      <c r="E19" s="64"/>
      <c r="F19" s="66">
        <v>2043</v>
      </c>
      <c r="G19" s="76">
        <v>0</v>
      </c>
      <c r="H19" s="64">
        <f>F19+G19</f>
        <v>2043</v>
      </c>
      <c r="I19" s="84" t="s">
        <v>27</v>
      </c>
      <c r="J19" s="90"/>
    </row>
    <row r="20" customHeight="1" spans="1:10">
      <c r="A20" s="62"/>
      <c r="B20" s="63"/>
      <c r="C20" s="64"/>
      <c r="D20" s="65"/>
      <c r="E20" s="64"/>
      <c r="F20" s="76">
        <v>1700</v>
      </c>
      <c r="G20" s="76">
        <v>0</v>
      </c>
      <c r="H20" s="64">
        <f t="shared" ref="H20:H28" si="2">F20+G20</f>
        <v>1700</v>
      </c>
      <c r="I20" s="84" t="s">
        <v>28</v>
      </c>
      <c r="J20" s="90"/>
    </row>
    <row r="21" customHeight="1" spans="1:10">
      <c r="A21" s="62"/>
      <c r="B21" s="63"/>
      <c r="C21" s="64"/>
      <c r="D21" s="65"/>
      <c r="E21" s="64"/>
      <c r="F21" s="66">
        <v>1650</v>
      </c>
      <c r="G21" s="76">
        <v>0</v>
      </c>
      <c r="H21" s="64">
        <f t="shared" si="2"/>
        <v>1650</v>
      </c>
      <c r="I21" s="84" t="s">
        <v>29</v>
      </c>
      <c r="J21" s="90"/>
    </row>
    <row r="22" customHeight="1" spans="1:10">
      <c r="A22" s="62"/>
      <c r="B22" s="63"/>
      <c r="C22" s="64"/>
      <c r="D22" s="65"/>
      <c r="E22" s="64"/>
      <c r="F22" s="66">
        <v>880</v>
      </c>
      <c r="G22" s="76">
        <v>0</v>
      </c>
      <c r="H22" s="64">
        <f t="shared" si="2"/>
        <v>880</v>
      </c>
      <c r="I22" s="84" t="s">
        <v>30</v>
      </c>
      <c r="J22" s="90"/>
    </row>
    <row r="23" customHeight="1" spans="1:10">
      <c r="A23" s="62"/>
      <c r="B23" s="63"/>
      <c r="C23" s="64"/>
      <c r="D23" s="65"/>
      <c r="E23" s="64"/>
      <c r="F23" s="66">
        <v>2000</v>
      </c>
      <c r="G23" s="76">
        <v>0</v>
      </c>
      <c r="H23" s="64">
        <f t="shared" si="2"/>
        <v>2000</v>
      </c>
      <c r="I23" s="84" t="s">
        <v>31</v>
      </c>
      <c r="J23" s="90"/>
    </row>
    <row r="24" customHeight="1" spans="1:10">
      <c r="A24" s="62"/>
      <c r="B24" s="63"/>
      <c r="C24" s="64"/>
      <c r="D24" s="65"/>
      <c r="E24" s="64"/>
      <c r="F24" s="66">
        <v>2246.2</v>
      </c>
      <c r="G24" s="76">
        <v>0</v>
      </c>
      <c r="H24" s="64">
        <f t="shared" si="2"/>
        <v>2246.2</v>
      </c>
      <c r="I24" s="84" t="s">
        <v>32</v>
      </c>
      <c r="J24" s="90"/>
    </row>
    <row r="25" customHeight="1" spans="1:10">
      <c r="A25" s="62"/>
      <c r="B25" s="63"/>
      <c r="C25" s="64"/>
      <c r="D25" s="65"/>
      <c r="E25" s="64"/>
      <c r="F25" s="66">
        <v>4426</v>
      </c>
      <c r="G25" s="76">
        <v>0</v>
      </c>
      <c r="H25" s="64">
        <f t="shared" si="2"/>
        <v>4426</v>
      </c>
      <c r="I25" s="84" t="s">
        <v>33</v>
      </c>
      <c r="J25" s="90"/>
    </row>
    <row r="26" customHeight="1" spans="1:10">
      <c r="A26" s="62"/>
      <c r="B26" s="63"/>
      <c r="C26" s="64"/>
      <c r="D26" s="65"/>
      <c r="E26" s="64"/>
      <c r="F26" s="66">
        <v>902</v>
      </c>
      <c r="G26" s="76">
        <v>0</v>
      </c>
      <c r="H26" s="64">
        <f>F26+G26</f>
        <v>902</v>
      </c>
      <c r="I26" s="84" t="s">
        <v>34</v>
      </c>
      <c r="J26" s="90"/>
    </row>
    <row r="27" customHeight="1" spans="1:10">
      <c r="A27" s="62"/>
      <c r="B27" s="63"/>
      <c r="C27" s="64"/>
      <c r="D27" s="65"/>
      <c r="E27" s="64"/>
      <c r="F27" s="76">
        <v>0</v>
      </c>
      <c r="G27" s="66">
        <v>4650</v>
      </c>
      <c r="H27" s="64">
        <f>F27+G27</f>
        <v>4650</v>
      </c>
      <c r="I27" s="84" t="s">
        <v>35</v>
      </c>
      <c r="J27" s="90"/>
    </row>
    <row r="28" customHeight="1" spans="1:10">
      <c r="A28" s="62"/>
      <c r="B28" s="63"/>
      <c r="C28" s="64"/>
      <c r="D28" s="65"/>
      <c r="E28" s="64"/>
      <c r="F28" s="76">
        <v>0</v>
      </c>
      <c r="G28" s="66">
        <v>4000</v>
      </c>
      <c r="H28" s="64">
        <f>F28+G28</f>
        <v>4000</v>
      </c>
      <c r="I28" s="84" t="s">
        <v>36</v>
      </c>
      <c r="J28" s="90"/>
    </row>
    <row r="29" customHeight="1" spans="1:10">
      <c r="A29" s="62"/>
      <c r="B29" s="63"/>
      <c r="C29" s="64"/>
      <c r="D29" s="65"/>
      <c r="E29" s="64"/>
      <c r="F29" s="76">
        <v>0</v>
      </c>
      <c r="G29" s="66">
        <v>1000</v>
      </c>
      <c r="H29" s="64">
        <f>F29+G29</f>
        <v>1000</v>
      </c>
      <c r="I29" s="84" t="s">
        <v>37</v>
      </c>
      <c r="J29" s="90"/>
    </row>
    <row r="30" s="51" customFormat="1" customHeight="1" spans="1:10">
      <c r="A30" s="67"/>
      <c r="B30" s="68" t="s">
        <v>38</v>
      </c>
      <c r="C30" s="69">
        <f>SUM(C17)</f>
        <v>0</v>
      </c>
      <c r="D30" s="69">
        <f t="shared" ref="D30:E30" si="3">SUM(D17)</f>
        <v>0</v>
      </c>
      <c r="E30" s="69">
        <f t="shared" si="3"/>
        <v>0</v>
      </c>
      <c r="F30" s="69">
        <f>SUM(F17:F29)</f>
        <v>17066.2</v>
      </c>
      <c r="G30" s="69">
        <f>SUM(G17:G29)</f>
        <v>9650</v>
      </c>
      <c r="H30" s="69">
        <f>SUM(H17:H29)</f>
        <v>26716.2</v>
      </c>
      <c r="I30" s="87"/>
      <c r="J30" s="91"/>
    </row>
    <row r="31" customHeight="1" spans="1:10">
      <c r="A31" s="70">
        <v>4</v>
      </c>
      <c r="B31" s="71" t="s">
        <v>39</v>
      </c>
      <c r="C31" s="72">
        <v>35000</v>
      </c>
      <c r="D31" s="70">
        <v>1</v>
      </c>
      <c r="E31" s="72">
        <f>C31*D31</f>
        <v>35000</v>
      </c>
      <c r="F31" s="64">
        <v>316</v>
      </c>
      <c r="G31" s="64">
        <v>0</v>
      </c>
      <c r="H31" s="64">
        <f t="shared" ref="H31:H36" si="4">F31</f>
        <v>316</v>
      </c>
      <c r="I31" s="84" t="s">
        <v>40</v>
      </c>
      <c r="J31" s="89" t="s">
        <v>41</v>
      </c>
    </row>
    <row r="32" customHeight="1" spans="1:10">
      <c r="A32" s="77"/>
      <c r="B32" s="78"/>
      <c r="C32" s="79"/>
      <c r="D32" s="77"/>
      <c r="E32" s="79"/>
      <c r="F32" s="64">
        <v>213</v>
      </c>
      <c r="G32" s="64">
        <v>0</v>
      </c>
      <c r="H32" s="64">
        <f t="shared" si="4"/>
        <v>213</v>
      </c>
      <c r="I32" s="84" t="s">
        <v>42</v>
      </c>
      <c r="J32" s="90"/>
    </row>
    <row r="33" s="51" customFormat="1" customHeight="1" spans="1:10">
      <c r="A33" s="80"/>
      <c r="B33" s="78"/>
      <c r="C33" s="81"/>
      <c r="D33" s="80"/>
      <c r="E33" s="81"/>
      <c r="F33" s="64">
        <v>468</v>
      </c>
      <c r="G33" s="64">
        <v>0</v>
      </c>
      <c r="H33" s="64">
        <f t="shared" si="4"/>
        <v>468</v>
      </c>
      <c r="I33" s="84" t="s">
        <v>43</v>
      </c>
      <c r="J33" s="90"/>
    </row>
    <row r="34" s="51" customFormat="1" customHeight="1" spans="1:10">
      <c r="A34" s="80"/>
      <c r="B34" s="78"/>
      <c r="C34" s="81"/>
      <c r="D34" s="80"/>
      <c r="E34" s="81"/>
      <c r="F34" s="64">
        <v>898</v>
      </c>
      <c r="G34" s="64">
        <v>0</v>
      </c>
      <c r="H34" s="64">
        <f t="shared" si="4"/>
        <v>898</v>
      </c>
      <c r="I34" s="84" t="s">
        <v>44</v>
      </c>
      <c r="J34" s="90"/>
    </row>
    <row r="35" s="51" customFormat="1" customHeight="1" spans="1:10">
      <c r="A35" s="80"/>
      <c r="B35" s="78"/>
      <c r="C35" s="81"/>
      <c r="D35" s="80"/>
      <c r="E35" s="81"/>
      <c r="F35" s="64">
        <v>1575</v>
      </c>
      <c r="G35" s="64">
        <v>0</v>
      </c>
      <c r="H35" s="64">
        <f t="shared" si="4"/>
        <v>1575</v>
      </c>
      <c r="I35" s="84" t="s">
        <v>45</v>
      </c>
      <c r="J35" s="90"/>
    </row>
    <row r="36" s="51" customFormat="1" customHeight="1" spans="1:10">
      <c r="A36" s="80"/>
      <c r="B36" s="78"/>
      <c r="C36" s="81"/>
      <c r="D36" s="80"/>
      <c r="E36" s="81"/>
      <c r="F36" s="82">
        <v>26523</v>
      </c>
      <c r="G36" s="64">
        <v>0</v>
      </c>
      <c r="H36" s="64">
        <f t="shared" si="4"/>
        <v>26523</v>
      </c>
      <c r="I36" s="84" t="s">
        <v>46</v>
      </c>
      <c r="J36" s="90"/>
    </row>
    <row r="37" s="51" customFormat="1" customHeight="1" spans="1:10">
      <c r="A37" s="80"/>
      <c r="B37" s="78"/>
      <c r="C37" s="81"/>
      <c r="D37" s="80"/>
      <c r="E37" s="81"/>
      <c r="F37" s="64">
        <v>98</v>
      </c>
      <c r="G37" s="64">
        <v>0</v>
      </c>
      <c r="H37" s="64">
        <f>F37+G37</f>
        <v>98</v>
      </c>
      <c r="I37" s="92" t="s">
        <v>47</v>
      </c>
      <c r="J37" s="90"/>
    </row>
    <row r="38" s="51" customFormat="1" customHeight="1" spans="1:10">
      <c r="A38" s="80"/>
      <c r="B38" s="78"/>
      <c r="C38" s="81"/>
      <c r="D38" s="80"/>
      <c r="E38" s="81"/>
      <c r="F38" s="64">
        <v>34</v>
      </c>
      <c r="G38" s="64">
        <v>0</v>
      </c>
      <c r="H38" s="64">
        <f>F38</f>
        <v>34</v>
      </c>
      <c r="I38" s="92" t="s">
        <v>48</v>
      </c>
      <c r="J38" s="90"/>
    </row>
    <row r="39" s="51" customFormat="1" customHeight="1" spans="1:10">
      <c r="A39" s="67"/>
      <c r="B39" s="68" t="s">
        <v>49</v>
      </c>
      <c r="C39" s="69">
        <f>SUM(C31)</f>
        <v>35000</v>
      </c>
      <c r="D39" s="69">
        <f t="shared" ref="D39:E39" si="5">SUM(D31)</f>
        <v>1</v>
      </c>
      <c r="E39" s="69">
        <f t="shared" si="5"/>
        <v>35000</v>
      </c>
      <c r="F39" s="69">
        <f>SUM(F31:F38)</f>
        <v>30125</v>
      </c>
      <c r="G39" s="69">
        <f>SUM(G31:G38)</f>
        <v>0</v>
      </c>
      <c r="H39" s="69">
        <f>SUM(H31:H38)</f>
        <v>30125</v>
      </c>
      <c r="I39" s="87"/>
      <c r="J39" s="91"/>
    </row>
    <row r="40" customHeight="1" spans="1:10">
      <c r="A40" s="70">
        <v>5</v>
      </c>
      <c r="B40" s="71" t="s">
        <v>50</v>
      </c>
      <c r="C40" s="72">
        <v>8000</v>
      </c>
      <c r="D40" s="70">
        <v>1</v>
      </c>
      <c r="E40" s="72">
        <f>C40*D40</f>
        <v>8000</v>
      </c>
      <c r="F40" s="82">
        <v>0</v>
      </c>
      <c r="G40" s="82">
        <v>134.5</v>
      </c>
      <c r="H40" s="64">
        <f>F40+G40</f>
        <v>134.5</v>
      </c>
      <c r="I40" s="92" t="s">
        <v>51</v>
      </c>
      <c r="J40" s="85" t="s">
        <v>52</v>
      </c>
    </row>
    <row r="41" customHeight="1" spans="1:10">
      <c r="A41" s="77"/>
      <c r="B41" s="78"/>
      <c r="C41" s="79"/>
      <c r="D41" s="77"/>
      <c r="E41" s="79"/>
      <c r="F41" s="82">
        <v>0</v>
      </c>
      <c r="G41" s="82">
        <v>18.5</v>
      </c>
      <c r="H41" s="64">
        <f>F41+G41</f>
        <v>18.5</v>
      </c>
      <c r="I41" s="92" t="s">
        <v>53</v>
      </c>
      <c r="J41" s="86"/>
    </row>
    <row r="42" customHeight="1" spans="1:10">
      <c r="A42" s="77"/>
      <c r="B42" s="78"/>
      <c r="C42" s="79"/>
      <c r="D42" s="77"/>
      <c r="E42" s="79"/>
      <c r="F42" s="82">
        <v>0</v>
      </c>
      <c r="G42" s="82">
        <v>160.15</v>
      </c>
      <c r="H42" s="64">
        <f>F42+G42</f>
        <v>160.15</v>
      </c>
      <c r="I42" s="92" t="s">
        <v>54</v>
      </c>
      <c r="J42" s="86"/>
    </row>
    <row r="43" customHeight="1" spans="1:10">
      <c r="A43" s="77"/>
      <c r="B43" s="78"/>
      <c r="C43" s="79"/>
      <c r="D43" s="77"/>
      <c r="E43" s="79"/>
      <c r="F43" s="82">
        <v>1800</v>
      </c>
      <c r="G43" s="64">
        <v>0</v>
      </c>
      <c r="H43" s="64">
        <f>F43+G43</f>
        <v>1800</v>
      </c>
      <c r="I43" s="92" t="s">
        <v>55</v>
      </c>
      <c r="J43" s="86"/>
    </row>
    <row r="44" customHeight="1" spans="1:10">
      <c r="A44" s="77"/>
      <c r="B44" s="78"/>
      <c r="C44" s="79"/>
      <c r="D44" s="77"/>
      <c r="E44" s="79"/>
      <c r="F44" s="82">
        <v>935</v>
      </c>
      <c r="G44" s="64">
        <v>0</v>
      </c>
      <c r="H44" s="64">
        <f t="shared" ref="H44:H57" si="6">F44+G44</f>
        <v>935</v>
      </c>
      <c r="I44" s="92" t="s">
        <v>56</v>
      </c>
      <c r="J44" s="86"/>
    </row>
    <row r="45" customHeight="1" spans="1:10">
      <c r="A45" s="77"/>
      <c r="B45" s="78"/>
      <c r="C45" s="79"/>
      <c r="D45" s="77"/>
      <c r="E45" s="79"/>
      <c r="F45" s="82">
        <v>258</v>
      </c>
      <c r="G45" s="64">
        <v>0</v>
      </c>
      <c r="H45" s="64">
        <f t="shared" si="6"/>
        <v>258</v>
      </c>
      <c r="I45" s="92" t="s">
        <v>57</v>
      </c>
      <c r="J45" s="86"/>
    </row>
    <row r="46" customHeight="1" spans="1:10">
      <c r="A46" s="77"/>
      <c r="B46" s="78"/>
      <c r="C46" s="79"/>
      <c r="D46" s="77"/>
      <c r="E46" s="79"/>
      <c r="F46" s="82">
        <v>130.65</v>
      </c>
      <c r="G46" s="64">
        <v>0</v>
      </c>
      <c r="H46" s="64">
        <f t="shared" si="6"/>
        <v>130.65</v>
      </c>
      <c r="I46" s="92" t="s">
        <v>58</v>
      </c>
      <c r="J46" s="86"/>
    </row>
    <row r="47" customHeight="1" spans="1:10">
      <c r="A47" s="77"/>
      <c r="B47" s="78"/>
      <c r="C47" s="79"/>
      <c r="D47" s="77"/>
      <c r="E47" s="79"/>
      <c r="F47" s="82">
        <v>637</v>
      </c>
      <c r="G47" s="64">
        <v>0</v>
      </c>
      <c r="H47" s="64">
        <f t="shared" si="6"/>
        <v>637</v>
      </c>
      <c r="I47" s="92" t="s">
        <v>59</v>
      </c>
      <c r="J47" s="86"/>
    </row>
    <row r="48" customHeight="1" spans="1:10">
      <c r="A48" s="77"/>
      <c r="B48" s="78"/>
      <c r="C48" s="79"/>
      <c r="D48" s="77"/>
      <c r="E48" s="79"/>
      <c r="F48" s="82">
        <v>382.18</v>
      </c>
      <c r="G48" s="64">
        <v>0</v>
      </c>
      <c r="H48" s="64">
        <f t="shared" si="6"/>
        <v>382.18</v>
      </c>
      <c r="I48" s="92" t="s">
        <v>60</v>
      </c>
      <c r="J48" s="86"/>
    </row>
    <row r="49" customHeight="1" spans="1:10">
      <c r="A49" s="77"/>
      <c r="B49" s="78"/>
      <c r="C49" s="79"/>
      <c r="D49" s="77"/>
      <c r="E49" s="79"/>
      <c r="F49" s="82">
        <v>35.7</v>
      </c>
      <c r="G49" s="64">
        <v>0</v>
      </c>
      <c r="H49" s="64">
        <f t="shared" si="6"/>
        <v>35.7</v>
      </c>
      <c r="I49" s="92" t="s">
        <v>61</v>
      </c>
      <c r="J49" s="86"/>
    </row>
    <row r="50" customHeight="1" spans="1:10">
      <c r="A50" s="77"/>
      <c r="B50" s="78"/>
      <c r="C50" s="79"/>
      <c r="D50" s="77"/>
      <c r="E50" s="79"/>
      <c r="F50" s="82">
        <v>108.9</v>
      </c>
      <c r="G50" s="64">
        <v>0</v>
      </c>
      <c r="H50" s="64">
        <f t="shared" si="6"/>
        <v>108.9</v>
      </c>
      <c r="I50" s="92" t="s">
        <v>62</v>
      </c>
      <c r="J50" s="86"/>
    </row>
    <row r="51" customHeight="1" spans="1:10">
      <c r="A51" s="77"/>
      <c r="B51" s="78"/>
      <c r="C51" s="79"/>
      <c r="D51" s="77"/>
      <c r="E51" s="79"/>
      <c r="F51" s="82">
        <v>795</v>
      </c>
      <c r="G51" s="64">
        <v>0</v>
      </c>
      <c r="H51" s="64">
        <f t="shared" si="6"/>
        <v>795</v>
      </c>
      <c r="I51" s="92" t="s">
        <v>63</v>
      </c>
      <c r="J51" s="86"/>
    </row>
    <row r="52" customHeight="1" spans="1:10">
      <c r="A52" s="77"/>
      <c r="B52" s="78"/>
      <c r="C52" s="79"/>
      <c r="D52" s="77"/>
      <c r="E52" s="79"/>
      <c r="F52" s="82">
        <v>32.1</v>
      </c>
      <c r="G52" s="64">
        <v>0</v>
      </c>
      <c r="H52" s="64">
        <f t="shared" si="6"/>
        <v>32.1</v>
      </c>
      <c r="I52" s="92" t="s">
        <v>64</v>
      </c>
      <c r="J52" s="86"/>
    </row>
    <row r="53" customHeight="1" spans="1:10">
      <c r="A53" s="77"/>
      <c r="B53" s="78"/>
      <c r="C53" s="79"/>
      <c r="D53" s="77"/>
      <c r="E53" s="79"/>
      <c r="F53" s="82">
        <v>148.1</v>
      </c>
      <c r="G53" s="64">
        <v>0</v>
      </c>
      <c r="H53" s="64">
        <f t="shared" si="6"/>
        <v>148.1</v>
      </c>
      <c r="I53" s="92" t="s">
        <v>65</v>
      </c>
      <c r="J53" s="86"/>
    </row>
    <row r="54" customHeight="1" spans="1:10">
      <c r="A54" s="77"/>
      <c r="B54" s="78"/>
      <c r="C54" s="79"/>
      <c r="D54" s="77"/>
      <c r="E54" s="79"/>
      <c r="F54" s="82">
        <v>48.9</v>
      </c>
      <c r="G54" s="64">
        <v>0</v>
      </c>
      <c r="H54" s="64">
        <f t="shared" si="6"/>
        <v>48.9</v>
      </c>
      <c r="I54" s="92" t="s">
        <v>66</v>
      </c>
      <c r="J54" s="86"/>
    </row>
    <row r="55" customHeight="1" spans="1:10">
      <c r="A55" s="77"/>
      <c r="B55" s="78"/>
      <c r="C55" s="79"/>
      <c r="D55" s="77"/>
      <c r="E55" s="79"/>
      <c r="F55" s="82">
        <v>1179.98</v>
      </c>
      <c r="G55" s="82">
        <v>0</v>
      </c>
      <c r="H55" s="64">
        <f t="shared" si="6"/>
        <v>1179.98</v>
      </c>
      <c r="I55" s="92" t="s">
        <v>67</v>
      </c>
      <c r="J55" s="86"/>
    </row>
    <row r="56" customHeight="1" spans="1:10">
      <c r="A56" s="77"/>
      <c r="B56" s="78"/>
      <c r="C56" s="79"/>
      <c r="D56" s="77"/>
      <c r="E56" s="79"/>
      <c r="F56" s="82">
        <v>0</v>
      </c>
      <c r="G56" s="82">
        <v>134</v>
      </c>
      <c r="H56" s="64">
        <f t="shared" si="6"/>
        <v>134</v>
      </c>
      <c r="I56" s="92" t="s">
        <v>68</v>
      </c>
      <c r="J56" s="86"/>
    </row>
    <row r="57" customHeight="1" spans="1:10">
      <c r="A57" s="77"/>
      <c r="B57" s="78"/>
      <c r="C57" s="79"/>
      <c r="D57" s="77"/>
      <c r="E57" s="79"/>
      <c r="F57" s="82">
        <v>0</v>
      </c>
      <c r="G57" s="82">
        <v>15.9</v>
      </c>
      <c r="H57" s="64">
        <f t="shared" si="6"/>
        <v>15.9</v>
      </c>
      <c r="I57" s="92" t="s">
        <v>69</v>
      </c>
      <c r="J57" s="86"/>
    </row>
    <row r="58" customHeight="1" spans="1:10">
      <c r="A58" s="77"/>
      <c r="B58" s="78"/>
      <c r="C58" s="79"/>
      <c r="D58" s="77"/>
      <c r="E58" s="79"/>
      <c r="F58" s="82">
        <v>47.4</v>
      </c>
      <c r="G58" s="82">
        <v>0</v>
      </c>
      <c r="H58" s="64">
        <f t="shared" ref="H56:H74" si="7">F58+G58</f>
        <v>47.4</v>
      </c>
      <c r="I58" s="92" t="s">
        <v>70</v>
      </c>
      <c r="J58" s="86"/>
    </row>
    <row r="59" customHeight="1" spans="1:10">
      <c r="A59" s="77"/>
      <c r="B59" s="78"/>
      <c r="C59" s="79"/>
      <c r="D59" s="77"/>
      <c r="E59" s="79"/>
      <c r="F59" s="82">
        <v>0</v>
      </c>
      <c r="G59" s="82">
        <v>29</v>
      </c>
      <c r="H59" s="64">
        <f t="shared" si="7"/>
        <v>29</v>
      </c>
      <c r="I59" s="92" t="s">
        <v>71</v>
      </c>
      <c r="J59" s="86"/>
    </row>
    <row r="60" customHeight="1" spans="1:10">
      <c r="A60" s="77"/>
      <c r="B60" s="78"/>
      <c r="C60" s="79"/>
      <c r="D60" s="77"/>
      <c r="E60" s="79"/>
      <c r="F60" s="82">
        <v>140.21</v>
      </c>
      <c r="G60" s="82">
        <v>0</v>
      </c>
      <c r="H60" s="64">
        <f t="shared" si="7"/>
        <v>140.21</v>
      </c>
      <c r="I60" s="92" t="s">
        <v>72</v>
      </c>
      <c r="J60" s="86"/>
    </row>
    <row r="61" customHeight="1" spans="1:10">
      <c r="A61" s="77"/>
      <c r="B61" s="78"/>
      <c r="C61" s="79"/>
      <c r="D61" s="77"/>
      <c r="E61" s="79"/>
      <c r="F61" s="82">
        <v>108</v>
      </c>
      <c r="G61" s="82">
        <v>0</v>
      </c>
      <c r="H61" s="64">
        <f t="shared" si="7"/>
        <v>108</v>
      </c>
      <c r="I61" s="92" t="s">
        <v>73</v>
      </c>
      <c r="J61" s="86"/>
    </row>
    <row r="62" customHeight="1" spans="1:10">
      <c r="A62" s="77"/>
      <c r="B62" s="78"/>
      <c r="C62" s="79"/>
      <c r="D62" s="77"/>
      <c r="E62" s="79"/>
      <c r="F62" s="82">
        <v>139</v>
      </c>
      <c r="G62" s="82">
        <v>0</v>
      </c>
      <c r="H62" s="64">
        <f t="shared" si="7"/>
        <v>139</v>
      </c>
      <c r="I62" s="92" t="s">
        <v>74</v>
      </c>
      <c r="J62" s="86"/>
    </row>
    <row r="63" customHeight="1" spans="1:10">
      <c r="A63" s="77"/>
      <c r="B63" s="78"/>
      <c r="C63" s="79"/>
      <c r="D63" s="77"/>
      <c r="E63" s="79"/>
      <c r="F63" s="82">
        <v>0</v>
      </c>
      <c r="G63" s="82">
        <v>19.99</v>
      </c>
      <c r="H63" s="64">
        <f t="shared" si="7"/>
        <v>19.99</v>
      </c>
      <c r="I63" s="92" t="s">
        <v>75</v>
      </c>
      <c r="J63" s="86"/>
    </row>
    <row r="64" customHeight="1" spans="1:10">
      <c r="A64" s="77"/>
      <c r="B64" s="78"/>
      <c r="C64" s="79"/>
      <c r="D64" s="77"/>
      <c r="E64" s="79"/>
      <c r="F64" s="82">
        <v>115.9</v>
      </c>
      <c r="G64" s="82">
        <v>0</v>
      </c>
      <c r="H64" s="64">
        <f t="shared" si="7"/>
        <v>115.9</v>
      </c>
      <c r="I64" s="92" t="s">
        <v>76</v>
      </c>
      <c r="J64" s="86"/>
    </row>
    <row r="65" customHeight="1" spans="1:10">
      <c r="A65" s="77"/>
      <c r="B65" s="78"/>
      <c r="C65" s="79"/>
      <c r="D65" s="77"/>
      <c r="E65" s="79"/>
      <c r="F65" s="82">
        <v>133.9</v>
      </c>
      <c r="G65" s="64">
        <v>0</v>
      </c>
      <c r="H65" s="64">
        <f t="shared" si="7"/>
        <v>133.9</v>
      </c>
      <c r="I65" s="92" t="s">
        <v>77</v>
      </c>
      <c r="J65" s="86"/>
    </row>
    <row r="66" customHeight="1" spans="1:10">
      <c r="A66" s="77"/>
      <c r="B66" s="78"/>
      <c r="C66" s="79"/>
      <c r="D66" s="77"/>
      <c r="E66" s="79"/>
      <c r="F66" s="82">
        <v>198.99</v>
      </c>
      <c r="G66" s="64">
        <v>0</v>
      </c>
      <c r="H66" s="64">
        <f t="shared" si="7"/>
        <v>198.99</v>
      </c>
      <c r="I66" s="92" t="s">
        <v>78</v>
      </c>
      <c r="J66" s="86"/>
    </row>
    <row r="67" customHeight="1" spans="1:10">
      <c r="A67" s="77"/>
      <c r="B67" s="78"/>
      <c r="C67" s="79"/>
      <c r="D67" s="77"/>
      <c r="E67" s="79"/>
      <c r="F67" s="82">
        <v>206.99</v>
      </c>
      <c r="G67" s="64">
        <v>0</v>
      </c>
      <c r="H67" s="64">
        <f t="shared" si="7"/>
        <v>206.99</v>
      </c>
      <c r="I67" s="92" t="s">
        <v>79</v>
      </c>
      <c r="J67" s="86"/>
    </row>
    <row r="68" customHeight="1" spans="1:10">
      <c r="A68" s="77"/>
      <c r="B68" s="78"/>
      <c r="C68" s="79"/>
      <c r="D68" s="77"/>
      <c r="E68" s="79"/>
      <c r="F68" s="82">
        <v>128.98</v>
      </c>
      <c r="G68" s="64">
        <v>0</v>
      </c>
      <c r="H68" s="64">
        <f t="shared" si="7"/>
        <v>128.98</v>
      </c>
      <c r="I68" s="92" t="s">
        <v>80</v>
      </c>
      <c r="J68" s="86"/>
    </row>
    <row r="69" customHeight="1" spans="1:10">
      <c r="A69" s="77"/>
      <c r="B69" s="78"/>
      <c r="C69" s="79"/>
      <c r="D69" s="77"/>
      <c r="E69" s="79"/>
      <c r="F69" s="82">
        <v>211.59</v>
      </c>
      <c r="G69" s="64">
        <v>0</v>
      </c>
      <c r="H69" s="64">
        <f t="shared" si="7"/>
        <v>211.59</v>
      </c>
      <c r="I69" s="92" t="s">
        <v>81</v>
      </c>
      <c r="J69" s="86"/>
    </row>
    <row r="70" customHeight="1" spans="1:10">
      <c r="A70" s="77"/>
      <c r="B70" s="78"/>
      <c r="C70" s="79"/>
      <c r="D70" s="77"/>
      <c r="E70" s="79"/>
      <c r="F70" s="82">
        <v>568.14</v>
      </c>
      <c r="G70" s="64">
        <v>0</v>
      </c>
      <c r="H70" s="64">
        <f t="shared" si="7"/>
        <v>568.14</v>
      </c>
      <c r="I70" s="92" t="s">
        <v>82</v>
      </c>
      <c r="J70" s="86"/>
    </row>
    <row r="71" customHeight="1" spans="1:10">
      <c r="A71" s="77"/>
      <c r="B71" s="78"/>
      <c r="C71" s="79"/>
      <c r="D71" s="77"/>
      <c r="E71" s="79"/>
      <c r="F71" s="82">
        <v>241.32</v>
      </c>
      <c r="G71" s="64">
        <v>0</v>
      </c>
      <c r="H71" s="64">
        <f>F71+G71</f>
        <v>241.32</v>
      </c>
      <c r="I71" s="92" t="s">
        <v>83</v>
      </c>
      <c r="J71" s="86"/>
    </row>
    <row r="72" customHeight="1" spans="1:10">
      <c r="A72" s="77"/>
      <c r="B72" s="78"/>
      <c r="C72" s="79"/>
      <c r="D72" s="77"/>
      <c r="E72" s="79"/>
      <c r="F72" s="82">
        <v>39.1</v>
      </c>
      <c r="G72" s="64">
        <v>0</v>
      </c>
      <c r="H72" s="64">
        <f>F72+G72</f>
        <v>39.1</v>
      </c>
      <c r="I72" s="92" t="s">
        <v>84</v>
      </c>
      <c r="J72" s="86"/>
    </row>
    <row r="73" customHeight="1" spans="1:10">
      <c r="A73" s="73"/>
      <c r="B73" s="74"/>
      <c r="C73" s="75"/>
      <c r="D73" s="73"/>
      <c r="E73" s="75"/>
      <c r="F73" s="82">
        <v>657.4</v>
      </c>
      <c r="G73" s="64">
        <v>0</v>
      </c>
      <c r="H73" s="64">
        <f>F73+G73</f>
        <v>657.4</v>
      </c>
      <c r="I73" s="92" t="s">
        <v>85</v>
      </c>
      <c r="J73" s="86"/>
    </row>
    <row r="74" s="51" customFormat="1" customHeight="1" spans="1:10">
      <c r="A74" s="67"/>
      <c r="B74" s="68" t="s">
        <v>86</v>
      </c>
      <c r="C74" s="69">
        <f>SUM(C40)</f>
        <v>8000</v>
      </c>
      <c r="D74" s="69">
        <f t="shared" ref="D74:E74" si="8">SUM(D40)</f>
        <v>1</v>
      </c>
      <c r="E74" s="69">
        <f t="shared" si="8"/>
        <v>8000</v>
      </c>
      <c r="F74" s="69">
        <f>SUM(F40:F73)</f>
        <v>9428.43</v>
      </c>
      <c r="G74" s="69">
        <f>SUM(G40:G73)</f>
        <v>512.04</v>
      </c>
      <c r="H74" s="69">
        <f>SUM(H40:H73)</f>
        <v>9940.47</v>
      </c>
      <c r="I74" s="87"/>
      <c r="J74" s="88"/>
    </row>
    <row r="75" customHeight="1" spans="1:10">
      <c r="A75" s="62">
        <v>6</v>
      </c>
      <c r="B75" s="63" t="s">
        <v>87</v>
      </c>
      <c r="C75" s="64">
        <v>0</v>
      </c>
      <c r="D75" s="65"/>
      <c r="E75" s="64">
        <f t="shared" ref="E73:E92" si="9">C75*D75</f>
        <v>0</v>
      </c>
      <c r="F75" s="64">
        <v>0</v>
      </c>
      <c r="G75" s="64">
        <v>0</v>
      </c>
      <c r="H75" s="64">
        <f t="shared" ref="H73:H95" si="10">F75+G75</f>
        <v>0</v>
      </c>
      <c r="I75" s="84"/>
      <c r="J75" s="85" t="s">
        <v>88</v>
      </c>
    </row>
    <row r="76" customHeight="1" spans="1:10">
      <c r="A76" s="62"/>
      <c r="B76" s="63"/>
      <c r="C76" s="64"/>
      <c r="D76" s="65"/>
      <c r="E76" s="64"/>
      <c r="F76" s="64">
        <v>0</v>
      </c>
      <c r="G76" s="64">
        <v>0</v>
      </c>
      <c r="H76" s="64">
        <f t="shared" si="10"/>
        <v>0</v>
      </c>
      <c r="I76" s="84"/>
      <c r="J76" s="90"/>
    </row>
    <row r="77" customHeight="1" spans="1:10">
      <c r="A77" s="62"/>
      <c r="B77" s="63"/>
      <c r="C77" s="64"/>
      <c r="D77" s="65"/>
      <c r="E77" s="64"/>
      <c r="F77" s="64">
        <v>0</v>
      </c>
      <c r="G77" s="64">
        <v>0</v>
      </c>
      <c r="H77" s="64">
        <f t="shared" si="10"/>
        <v>0</v>
      </c>
      <c r="I77" s="84"/>
      <c r="J77" s="90"/>
    </row>
    <row r="78" customHeight="1" spans="1:10">
      <c r="A78" s="62"/>
      <c r="B78" s="63"/>
      <c r="C78" s="64"/>
      <c r="D78" s="65"/>
      <c r="E78" s="64"/>
      <c r="F78" s="64">
        <v>0</v>
      </c>
      <c r="G78" s="64">
        <v>0</v>
      </c>
      <c r="H78" s="64">
        <f t="shared" si="10"/>
        <v>0</v>
      </c>
      <c r="I78" s="84"/>
      <c r="J78" s="90"/>
    </row>
    <row r="79" s="51" customFormat="1" customHeight="1" spans="1:10">
      <c r="A79" s="67"/>
      <c r="B79" s="68" t="s">
        <v>89</v>
      </c>
      <c r="C79" s="69">
        <f>SUM(C75)</f>
        <v>0</v>
      </c>
      <c r="D79" s="69">
        <f t="shared" ref="D79:E79" si="11">SUM(D75)</f>
        <v>0</v>
      </c>
      <c r="E79" s="69">
        <f t="shared" si="11"/>
        <v>0</v>
      </c>
      <c r="F79" s="69">
        <f>SUM(F75:F78)</f>
        <v>0</v>
      </c>
      <c r="G79" s="69">
        <f t="shared" ref="G79:H79" si="12">SUM(G75:G78)</f>
        <v>0</v>
      </c>
      <c r="H79" s="69">
        <f t="shared" si="12"/>
        <v>0</v>
      </c>
      <c r="I79" s="87"/>
      <c r="J79" s="91"/>
    </row>
    <row r="80" customHeight="1" spans="1:10">
      <c r="A80" s="62">
        <v>7</v>
      </c>
      <c r="B80" s="63" t="s">
        <v>90</v>
      </c>
      <c r="C80" s="64">
        <v>2000</v>
      </c>
      <c r="D80" s="65">
        <v>1</v>
      </c>
      <c r="E80" s="64">
        <f t="shared" si="9"/>
        <v>2000</v>
      </c>
      <c r="F80" s="64">
        <v>0</v>
      </c>
      <c r="G80" s="64">
        <v>0</v>
      </c>
      <c r="H80" s="64">
        <f t="shared" si="10"/>
        <v>0</v>
      </c>
      <c r="I80" s="84"/>
      <c r="J80" s="101"/>
    </row>
    <row r="81" customHeight="1" spans="1:10">
      <c r="A81" s="62"/>
      <c r="B81" s="63"/>
      <c r="C81" s="64"/>
      <c r="D81" s="65"/>
      <c r="E81" s="64"/>
      <c r="F81" s="64">
        <v>0</v>
      </c>
      <c r="G81" s="64">
        <v>0</v>
      </c>
      <c r="H81" s="64">
        <f t="shared" si="10"/>
        <v>0</v>
      </c>
      <c r="I81" s="84"/>
      <c r="J81" s="102"/>
    </row>
    <row r="82" customHeight="1" spans="1:10">
      <c r="A82" s="62"/>
      <c r="B82" s="63"/>
      <c r="C82" s="64"/>
      <c r="D82" s="65"/>
      <c r="E82" s="64"/>
      <c r="F82" s="64">
        <v>0</v>
      </c>
      <c r="G82" s="64">
        <v>0</v>
      </c>
      <c r="H82" s="64">
        <f t="shared" si="10"/>
        <v>0</v>
      </c>
      <c r="I82" s="84"/>
      <c r="J82" s="102"/>
    </row>
    <row r="83" customHeight="1" spans="1:10">
      <c r="A83" s="62"/>
      <c r="B83" s="63"/>
      <c r="C83" s="64"/>
      <c r="D83" s="65"/>
      <c r="E83" s="64"/>
      <c r="F83" s="64">
        <v>0</v>
      </c>
      <c r="G83" s="64">
        <v>0</v>
      </c>
      <c r="H83" s="64">
        <f t="shared" si="10"/>
        <v>0</v>
      </c>
      <c r="I83" s="84"/>
      <c r="J83" s="102"/>
    </row>
    <row r="84" s="51" customFormat="1" customHeight="1" spans="1:10">
      <c r="A84" s="67"/>
      <c r="B84" s="68" t="s">
        <v>91</v>
      </c>
      <c r="C84" s="69">
        <f>SUM(C80)</f>
        <v>2000</v>
      </c>
      <c r="D84" s="69">
        <f t="shared" ref="D84:E84" si="13">SUM(D80)</f>
        <v>1</v>
      </c>
      <c r="E84" s="69">
        <f t="shared" si="13"/>
        <v>2000</v>
      </c>
      <c r="F84" s="69">
        <f>SUM(F80:F83)</f>
        <v>0</v>
      </c>
      <c r="G84" s="69">
        <f t="shared" ref="G84:H84" si="14">SUM(G80:G83)</f>
        <v>0</v>
      </c>
      <c r="H84" s="69">
        <f t="shared" si="14"/>
        <v>0</v>
      </c>
      <c r="I84" s="87"/>
      <c r="J84" s="103"/>
    </row>
    <row r="85" customHeight="1" spans="1:10">
      <c r="A85" s="62">
        <v>8</v>
      </c>
      <c r="B85" s="63" t="s">
        <v>92</v>
      </c>
      <c r="C85" s="64">
        <v>0</v>
      </c>
      <c r="D85" s="65"/>
      <c r="E85" s="64">
        <f t="shared" si="9"/>
        <v>0</v>
      </c>
      <c r="F85" s="64">
        <v>0</v>
      </c>
      <c r="G85" s="64">
        <v>0</v>
      </c>
      <c r="H85" s="64">
        <f t="shared" si="10"/>
        <v>0</v>
      </c>
      <c r="I85" s="84"/>
      <c r="J85" s="89" t="s">
        <v>93</v>
      </c>
    </row>
    <row r="86" customHeight="1" spans="1:10">
      <c r="A86" s="62"/>
      <c r="B86" s="63"/>
      <c r="C86" s="64"/>
      <c r="D86" s="65"/>
      <c r="E86" s="64"/>
      <c r="F86" s="64">
        <v>0</v>
      </c>
      <c r="G86" s="64">
        <v>0</v>
      </c>
      <c r="H86" s="64">
        <f t="shared" si="10"/>
        <v>0</v>
      </c>
      <c r="I86" s="84"/>
      <c r="J86" s="90"/>
    </row>
    <row r="87" s="51" customFormat="1" customHeight="1" spans="1:10">
      <c r="A87" s="67"/>
      <c r="B87" s="68" t="s">
        <v>94</v>
      </c>
      <c r="C87" s="69">
        <f>SUM(C85)</f>
        <v>0</v>
      </c>
      <c r="D87" s="69">
        <f t="shared" ref="D87:E87" si="15">SUM(D85)</f>
        <v>0</v>
      </c>
      <c r="E87" s="69">
        <f t="shared" si="15"/>
        <v>0</v>
      </c>
      <c r="F87" s="69">
        <f>SUM(F85:F86)</f>
        <v>0</v>
      </c>
      <c r="G87" s="69">
        <f t="shared" ref="G87:H87" si="16">SUM(G85:G86)</f>
        <v>0</v>
      </c>
      <c r="H87" s="69">
        <f t="shared" si="16"/>
        <v>0</v>
      </c>
      <c r="I87" s="87"/>
      <c r="J87" s="91"/>
    </row>
    <row r="88" customHeight="1" spans="1:10">
      <c r="A88" s="62">
        <v>9</v>
      </c>
      <c r="B88" s="63" t="s">
        <v>95</v>
      </c>
      <c r="C88" s="64">
        <v>0</v>
      </c>
      <c r="D88" s="65"/>
      <c r="E88" s="64">
        <f t="shared" si="9"/>
        <v>0</v>
      </c>
      <c r="F88" s="64">
        <v>0</v>
      </c>
      <c r="G88" s="64">
        <v>0</v>
      </c>
      <c r="H88" s="64">
        <f t="shared" si="10"/>
        <v>0</v>
      </c>
      <c r="I88" s="84"/>
      <c r="J88" s="85" t="s">
        <v>96</v>
      </c>
    </row>
    <row r="89" customHeight="1" spans="1:10">
      <c r="A89" s="62"/>
      <c r="B89" s="63"/>
      <c r="C89" s="64"/>
      <c r="D89" s="65"/>
      <c r="E89" s="64"/>
      <c r="F89" s="64">
        <v>0</v>
      </c>
      <c r="G89" s="64">
        <v>0</v>
      </c>
      <c r="H89" s="64">
        <f t="shared" si="10"/>
        <v>0</v>
      </c>
      <c r="I89" s="84"/>
      <c r="J89" s="86"/>
    </row>
    <row r="90" customHeight="1" spans="1:10">
      <c r="A90" s="62"/>
      <c r="B90" s="63"/>
      <c r="C90" s="64"/>
      <c r="D90" s="65"/>
      <c r="E90" s="64"/>
      <c r="F90" s="64">
        <v>0</v>
      </c>
      <c r="G90" s="64">
        <v>0</v>
      </c>
      <c r="H90" s="64">
        <f t="shared" si="10"/>
        <v>0</v>
      </c>
      <c r="I90" s="84"/>
      <c r="J90" s="86"/>
    </row>
    <row r="91" s="51" customFormat="1" customHeight="1" spans="1:10">
      <c r="A91" s="67"/>
      <c r="B91" s="68" t="s">
        <v>97</v>
      </c>
      <c r="C91" s="69">
        <f>SUM(C88)</f>
        <v>0</v>
      </c>
      <c r="D91" s="69">
        <f t="shared" ref="D91:E91" si="17">SUM(D88)</f>
        <v>0</v>
      </c>
      <c r="E91" s="69">
        <f t="shared" si="17"/>
        <v>0</v>
      </c>
      <c r="F91" s="69">
        <f>SUM(F88:F90)</f>
        <v>0</v>
      </c>
      <c r="G91" s="69">
        <f t="shared" ref="G91:H91" si="18">SUM(G88:G90)</f>
        <v>0</v>
      </c>
      <c r="H91" s="69">
        <f t="shared" si="18"/>
        <v>0</v>
      </c>
      <c r="I91" s="87"/>
      <c r="J91" s="88"/>
    </row>
    <row r="92" customHeight="1" spans="1:10">
      <c r="A92" s="70">
        <v>10</v>
      </c>
      <c r="B92" s="63" t="s">
        <v>98</v>
      </c>
      <c r="C92" s="64">
        <v>0</v>
      </c>
      <c r="D92" s="65"/>
      <c r="E92" s="64">
        <f t="shared" si="9"/>
        <v>0</v>
      </c>
      <c r="F92" s="64">
        <v>898</v>
      </c>
      <c r="G92" s="64">
        <v>0</v>
      </c>
      <c r="H92" s="64">
        <f>F92+G92</f>
        <v>898</v>
      </c>
      <c r="I92" s="84" t="s">
        <v>99</v>
      </c>
      <c r="J92" s="101"/>
    </row>
    <row r="93" customHeight="1" spans="1:10">
      <c r="A93" s="77"/>
      <c r="B93" s="63"/>
      <c r="C93" s="64"/>
      <c r="D93" s="65"/>
      <c r="E93" s="64"/>
      <c r="F93" s="64">
        <v>2412</v>
      </c>
      <c r="G93" s="64">
        <v>0</v>
      </c>
      <c r="H93" s="64">
        <f>F93+G93</f>
        <v>2412</v>
      </c>
      <c r="I93" s="84" t="s">
        <v>100</v>
      </c>
      <c r="J93" s="102"/>
    </row>
    <row r="94" customHeight="1" spans="1:10">
      <c r="A94" s="77"/>
      <c r="B94" s="63"/>
      <c r="C94" s="64"/>
      <c r="D94" s="65"/>
      <c r="E94" s="64"/>
      <c r="F94" s="64">
        <v>441</v>
      </c>
      <c r="G94" s="64">
        <v>0</v>
      </c>
      <c r="H94" s="64">
        <f>F94+G94</f>
        <v>441</v>
      </c>
      <c r="I94" s="92" t="s">
        <v>101</v>
      </c>
      <c r="J94" s="102"/>
    </row>
    <row r="95" customHeight="1" spans="1:10">
      <c r="A95" s="77"/>
      <c r="B95" s="63"/>
      <c r="C95" s="64"/>
      <c r="D95" s="65"/>
      <c r="E95" s="64"/>
      <c r="F95" s="64">
        <v>20</v>
      </c>
      <c r="G95" s="64">
        <v>0</v>
      </c>
      <c r="H95" s="64">
        <f>F95+G95</f>
        <v>20</v>
      </c>
      <c r="I95" s="92" t="s">
        <v>102</v>
      </c>
      <c r="J95" s="102"/>
    </row>
    <row r="96" s="51" customFormat="1" customHeight="1" spans="1:10">
      <c r="A96" s="67"/>
      <c r="B96" s="68" t="s">
        <v>103</v>
      </c>
      <c r="C96" s="69">
        <f>SUM(C92)</f>
        <v>0</v>
      </c>
      <c r="D96" s="69">
        <f t="shared" ref="D96:E96" si="19">SUM(D92)</f>
        <v>0</v>
      </c>
      <c r="E96" s="69">
        <f t="shared" si="19"/>
        <v>0</v>
      </c>
      <c r="F96" s="69">
        <f>SUM(F92:F95)</f>
        <v>3771</v>
      </c>
      <c r="G96" s="69">
        <f>SUM(G92:G95)</f>
        <v>0</v>
      </c>
      <c r="H96" s="69">
        <f>SUM(H92:H95)</f>
        <v>3771</v>
      </c>
      <c r="I96" s="87"/>
      <c r="J96" s="103"/>
    </row>
    <row r="97" customHeight="1" spans="1:10">
      <c r="A97" s="67"/>
      <c r="B97" s="68" t="s">
        <v>104</v>
      </c>
      <c r="C97" s="69">
        <f>SUM(C96,C91,C87,C84,C79,C74,C39,C30,C16,C13)</f>
        <v>50000</v>
      </c>
      <c r="D97" s="69">
        <f t="shared" ref="D97:H97" si="20">SUM(D96,D91,D87,D84,D79,D74,D39,D30,D16,D13)</f>
        <v>4</v>
      </c>
      <c r="E97" s="69">
        <f t="shared" si="20"/>
        <v>50000</v>
      </c>
      <c r="F97" s="69">
        <f t="shared" si="20"/>
        <v>61694.63</v>
      </c>
      <c r="G97" s="69">
        <f t="shared" si="20"/>
        <v>10162.04</v>
      </c>
      <c r="H97" s="69">
        <f t="shared" si="20"/>
        <v>71856.67</v>
      </c>
      <c r="I97" s="87"/>
      <c r="J97" s="104"/>
    </row>
    <row r="101" customHeight="1" spans="1:9">
      <c r="A101" s="93" t="s">
        <v>105</v>
      </c>
      <c r="B101" s="94"/>
      <c r="C101" s="95" t="s">
        <v>106</v>
      </c>
      <c r="D101" s="95"/>
      <c r="E101" s="95" t="s">
        <v>107</v>
      </c>
      <c r="F101" s="95"/>
      <c r="G101" s="95" t="s">
        <v>108</v>
      </c>
      <c r="H101" s="95"/>
      <c r="I101" s="105" t="s">
        <v>109</v>
      </c>
    </row>
    <row r="102" customHeight="1" spans="1:9">
      <c r="A102" s="96">
        <f>E97</f>
        <v>50000</v>
      </c>
      <c r="B102" s="97"/>
      <c r="C102" s="97">
        <f>H97</f>
        <v>71856.67</v>
      </c>
      <c r="D102" s="97"/>
      <c r="E102" s="97">
        <f>F97</f>
        <v>61694.63</v>
      </c>
      <c r="F102" s="97"/>
      <c r="G102" s="97">
        <f>G97</f>
        <v>10162.04</v>
      </c>
      <c r="H102" s="97"/>
      <c r="I102" s="106">
        <f>A102-C102</f>
        <v>-21856.67</v>
      </c>
    </row>
    <row r="104" customHeight="1" spans="1:9">
      <c r="A104" s="98" t="s">
        <v>110</v>
      </c>
      <c r="B104" s="99"/>
      <c r="C104" s="100" t="s">
        <v>111</v>
      </c>
      <c r="D104" s="98"/>
      <c r="E104" s="98" t="s">
        <v>112</v>
      </c>
      <c r="F104" s="98"/>
      <c r="G104" s="98" t="s">
        <v>113</v>
      </c>
      <c r="H104" s="98"/>
      <c r="I104" s="99"/>
    </row>
  </sheetData>
  <autoFilter ref="C1:I104">
    <extLst/>
  </autoFilter>
  <mergeCells count="76">
    <mergeCell ref="C2:H2"/>
    <mergeCell ref="C6:E6"/>
    <mergeCell ref="F6:I6"/>
    <mergeCell ref="A101:B101"/>
    <mergeCell ref="C101:D101"/>
    <mergeCell ref="E101:F101"/>
    <mergeCell ref="G101:H101"/>
    <mergeCell ref="A102:B102"/>
    <mergeCell ref="C102:D102"/>
    <mergeCell ref="E102:F102"/>
    <mergeCell ref="G102:H102"/>
    <mergeCell ref="A6:A7"/>
    <mergeCell ref="A8:A12"/>
    <mergeCell ref="A14:A15"/>
    <mergeCell ref="A17:A29"/>
    <mergeCell ref="A31:A38"/>
    <mergeCell ref="A40:A73"/>
    <mergeCell ref="A75:A78"/>
    <mergeCell ref="A80:A83"/>
    <mergeCell ref="A85:A86"/>
    <mergeCell ref="A88:A90"/>
    <mergeCell ref="A92:A95"/>
    <mergeCell ref="B6:B7"/>
    <mergeCell ref="B8:B12"/>
    <mergeCell ref="B14:B15"/>
    <mergeCell ref="B17:B29"/>
    <mergeCell ref="B31:B38"/>
    <mergeCell ref="B40:B73"/>
    <mergeCell ref="B75:B78"/>
    <mergeCell ref="B80:B83"/>
    <mergeCell ref="B85:B86"/>
    <mergeCell ref="B88:B90"/>
    <mergeCell ref="B92:B95"/>
    <mergeCell ref="C8:C12"/>
    <mergeCell ref="C14:C15"/>
    <mergeCell ref="C17:C29"/>
    <mergeCell ref="C31:C38"/>
    <mergeCell ref="C40:C73"/>
    <mergeCell ref="C75:C78"/>
    <mergeCell ref="C80:C83"/>
    <mergeCell ref="C85:C86"/>
    <mergeCell ref="C88:C90"/>
    <mergeCell ref="C92:C95"/>
    <mergeCell ref="D8:D12"/>
    <mergeCell ref="D14:D15"/>
    <mergeCell ref="D17:D29"/>
    <mergeCell ref="D31:D38"/>
    <mergeCell ref="D40:D73"/>
    <mergeCell ref="D75:D78"/>
    <mergeCell ref="D80:D83"/>
    <mergeCell ref="D85:D86"/>
    <mergeCell ref="D88:D90"/>
    <mergeCell ref="D92:D95"/>
    <mergeCell ref="E8:E12"/>
    <mergeCell ref="E14:E15"/>
    <mergeCell ref="E17:E29"/>
    <mergeCell ref="E31:E38"/>
    <mergeCell ref="E40:E73"/>
    <mergeCell ref="E75:E78"/>
    <mergeCell ref="E80:E83"/>
    <mergeCell ref="E85:E86"/>
    <mergeCell ref="E88:E90"/>
    <mergeCell ref="E92:E95"/>
    <mergeCell ref="J4:J5"/>
    <mergeCell ref="J6:J7"/>
    <mergeCell ref="J8:J13"/>
    <mergeCell ref="J14:J16"/>
    <mergeCell ref="J17:J30"/>
    <mergeCell ref="J31:J39"/>
    <mergeCell ref="J40:J74"/>
    <mergeCell ref="J75:J79"/>
    <mergeCell ref="J80:J84"/>
    <mergeCell ref="J85:J87"/>
    <mergeCell ref="J88:J91"/>
    <mergeCell ref="J92:J96"/>
    <mergeCell ref="H4:I5"/>
  </mergeCells>
  <pageMargins left="0.699305555555556" right="0.699305555555556" top="0.75" bottom="0.75" header="0.3" footer="0.3"/>
  <pageSetup paperSize="9" scale="56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8" sqref="P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114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115</v>
      </c>
      <c r="E5" s="6"/>
      <c r="F5" s="7" t="s">
        <v>116</v>
      </c>
      <c r="G5" s="7"/>
      <c r="H5" s="6" t="s">
        <v>117</v>
      </c>
      <c r="I5" s="5"/>
      <c r="J5" s="7" t="s">
        <v>118</v>
      </c>
      <c r="K5" s="36"/>
    </row>
    <row r="6" ht="20.1" customHeight="1" spans="2:11">
      <c r="B6" s="8"/>
      <c r="C6" s="9"/>
      <c r="D6" s="10" t="s">
        <v>119</v>
      </c>
      <c r="E6" s="10"/>
      <c r="F6" s="11" t="s">
        <v>120</v>
      </c>
      <c r="G6" s="11"/>
      <c r="H6" s="10" t="s">
        <v>121</v>
      </c>
      <c r="I6" s="9"/>
      <c r="J6" s="11" t="s">
        <v>122</v>
      </c>
      <c r="K6" s="37"/>
    </row>
    <row r="7" ht="20.1" customHeight="1" spans="2:11">
      <c r="B7" s="8"/>
      <c r="C7" s="9"/>
      <c r="D7" s="10" t="s">
        <v>123</v>
      </c>
      <c r="E7" s="10"/>
      <c r="F7" s="11" t="s">
        <v>124</v>
      </c>
      <c r="G7" s="11"/>
      <c r="H7" s="10" t="s">
        <v>125</v>
      </c>
      <c r="I7" s="38"/>
      <c r="J7" s="11">
        <v>4.17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126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127</v>
      </c>
      <c r="E10" s="19" t="s">
        <v>128</v>
      </c>
      <c r="F10" s="20"/>
      <c r="G10" s="21" t="s">
        <v>129</v>
      </c>
      <c r="H10" s="20" t="s">
        <v>130</v>
      </c>
      <c r="I10" s="19" t="s">
        <v>131</v>
      </c>
      <c r="J10" s="20"/>
      <c r="K10" s="21" t="s">
        <v>132</v>
      </c>
    </row>
    <row r="11" ht="20.1" customHeight="1" spans="2:11">
      <c r="B11" s="22">
        <v>1</v>
      </c>
      <c r="C11" s="23"/>
      <c r="D11" s="24" t="s">
        <v>133</v>
      </c>
      <c r="E11" s="22" t="s">
        <v>134</v>
      </c>
      <c r="F11" s="23"/>
      <c r="G11" s="25">
        <v>0</v>
      </c>
      <c r="H11" s="25"/>
      <c r="I11" s="41"/>
      <c r="J11" s="42"/>
      <c r="K11" s="43" t="s">
        <v>135</v>
      </c>
    </row>
    <row r="12" ht="20.1" customHeight="1" spans="2:11">
      <c r="B12" s="22">
        <v>2</v>
      </c>
      <c r="C12" s="23"/>
      <c r="D12" s="26"/>
      <c r="E12" s="27" t="s">
        <v>136</v>
      </c>
      <c r="F12" s="27"/>
      <c r="G12" s="25">
        <f>H12+I12</f>
        <v>744.69</v>
      </c>
      <c r="H12" s="25">
        <v>744.69</v>
      </c>
      <c r="I12" s="41">
        <v>0</v>
      </c>
      <c r="J12" s="42"/>
      <c r="K12" s="43" t="s">
        <v>137</v>
      </c>
    </row>
    <row r="13" ht="20.1" customHeight="1" spans="2:11">
      <c r="B13" s="22">
        <v>3</v>
      </c>
      <c r="C13" s="23"/>
      <c r="D13" s="26"/>
      <c r="E13" s="22" t="s">
        <v>138</v>
      </c>
      <c r="F13" s="23"/>
      <c r="G13" s="25">
        <f>H13+I13</f>
        <v>0</v>
      </c>
      <c r="H13" s="25">
        <v>0</v>
      </c>
      <c r="I13" s="41">
        <v>0</v>
      </c>
      <c r="J13" s="42"/>
      <c r="K13" s="43" t="s">
        <v>135</v>
      </c>
    </row>
    <row r="14" ht="20.1" customHeight="1" spans="2:11">
      <c r="B14" s="22">
        <v>4</v>
      </c>
      <c r="C14" s="23"/>
      <c r="D14" s="26"/>
      <c r="E14" s="22" t="s">
        <v>139</v>
      </c>
      <c r="F14" s="23"/>
      <c r="G14" s="25">
        <f>H14+I14</f>
        <v>151.39</v>
      </c>
      <c r="H14" s="28">
        <v>151.39</v>
      </c>
      <c r="I14" s="41">
        <v>0</v>
      </c>
      <c r="J14" s="42"/>
      <c r="K14" s="43" t="s">
        <v>140</v>
      </c>
    </row>
    <row r="15" ht="20.1" customHeight="1" spans="2:11">
      <c r="B15" s="22">
        <v>5</v>
      </c>
      <c r="C15" s="23"/>
      <c r="D15" s="24" t="s">
        <v>98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9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104</v>
      </c>
      <c r="C18" s="30"/>
      <c r="D18" s="30"/>
      <c r="E18" s="30"/>
      <c r="F18" s="20"/>
      <c r="G18" s="31">
        <f>SUM(G11:G17)</f>
        <v>896.08</v>
      </c>
      <c r="H18" s="31">
        <f>SUM(H11:H17)</f>
        <v>896.08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130</v>
      </c>
      <c r="C20" s="21"/>
      <c r="D20" s="21"/>
      <c r="E20" s="21"/>
      <c r="F20" s="21"/>
      <c r="G20" s="21" t="s">
        <v>141</v>
      </c>
      <c r="H20" s="21"/>
      <c r="I20" s="21"/>
      <c r="J20" s="21"/>
      <c r="K20" s="21" t="s">
        <v>142</v>
      </c>
    </row>
    <row r="21" ht="20.1" customHeight="1" spans="2:11">
      <c r="B21" s="32">
        <f>H18</f>
        <v>896.08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896.08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143</v>
      </c>
      <c r="C23" s="16"/>
      <c r="D23" s="16"/>
      <c r="E23" s="16"/>
      <c r="F23" s="16" t="s">
        <v>111</v>
      </c>
      <c r="G23" s="16" t="s">
        <v>144</v>
      </c>
      <c r="H23" s="16"/>
      <c r="I23" s="16"/>
      <c r="J23" s="16" t="s">
        <v>113</v>
      </c>
      <c r="K23" s="16"/>
    </row>
    <row r="26" ht="18.75" spans="1:11">
      <c r="A26" s="2" t="s">
        <v>145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115</v>
      </c>
      <c r="E28" s="6"/>
      <c r="F28" s="7"/>
      <c r="G28" s="7"/>
      <c r="H28" s="6" t="s">
        <v>117</v>
      </c>
      <c r="I28" s="5"/>
      <c r="J28" s="7"/>
      <c r="K28" s="36"/>
    </row>
    <row r="29" ht="20.1" customHeight="1" spans="2:11">
      <c r="B29" s="8"/>
      <c r="C29" s="9"/>
      <c r="D29" s="10" t="s">
        <v>119</v>
      </c>
      <c r="E29" s="10"/>
      <c r="F29" s="11"/>
      <c r="G29" s="11"/>
      <c r="H29" s="10" t="s">
        <v>121</v>
      </c>
      <c r="I29" s="9"/>
      <c r="J29" s="11"/>
      <c r="K29" s="37"/>
    </row>
    <row r="30" ht="20.1" customHeight="1" spans="2:11">
      <c r="B30" s="8"/>
      <c r="C30" s="9"/>
      <c r="D30" s="10" t="s">
        <v>123</v>
      </c>
      <c r="E30" s="10"/>
      <c r="F30" s="11"/>
      <c r="G30" s="11"/>
      <c r="H30" s="10" t="s">
        <v>125</v>
      </c>
      <c r="I30" s="38"/>
      <c r="J30" s="11"/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126</v>
      </c>
      <c r="I31" s="39"/>
      <c r="J31" s="15"/>
      <c r="K31" s="40"/>
    </row>
    <row r="32" ht="20.1" customHeight="1"/>
    <row r="33" ht="20.1" customHeight="1" spans="2:11">
      <c r="B33" s="27"/>
      <c r="C33" s="27"/>
      <c r="D33" s="33" t="s">
        <v>146</v>
      </c>
      <c r="E33" s="27" t="s">
        <v>147</v>
      </c>
      <c r="F33" s="27"/>
      <c r="G33" s="25" t="s">
        <v>148</v>
      </c>
      <c r="H33" s="25" t="s">
        <v>149</v>
      </c>
      <c r="I33" s="25" t="s">
        <v>104</v>
      </c>
      <c r="J33" s="25"/>
      <c r="K33" s="49" t="s">
        <v>132</v>
      </c>
    </row>
    <row r="34" ht="20.1" customHeight="1" spans="2:11">
      <c r="B34" s="27">
        <v>1</v>
      </c>
      <c r="C34" s="27"/>
      <c r="D34" s="34"/>
      <c r="E34" s="27"/>
      <c r="F34" s="27"/>
      <c r="G34" s="25"/>
      <c r="H34" s="25"/>
      <c r="I34" s="41"/>
      <c r="J34" s="42"/>
      <c r="K34" s="50"/>
    </row>
    <row r="35" ht="20.1" customHeight="1" spans="2:11">
      <c r="B35" s="27">
        <v>2</v>
      </c>
      <c r="C35" s="27"/>
      <c r="D35" s="34"/>
      <c r="E35" s="27"/>
      <c r="F35" s="27"/>
      <c r="G35" s="25"/>
      <c r="H35" s="25"/>
      <c r="I35" s="41"/>
      <c r="J35" s="42"/>
      <c r="K35" s="50"/>
    </row>
    <row r="36" ht="20.1" customHeight="1" spans="2:11">
      <c r="B36" s="27">
        <v>3</v>
      </c>
      <c r="C36" s="27"/>
      <c r="D36" s="34"/>
      <c r="E36" s="27"/>
      <c r="F36" s="27"/>
      <c r="G36" s="25"/>
      <c r="H36" s="25"/>
      <c r="I36" s="41"/>
      <c r="J36" s="42"/>
      <c r="K36" s="50"/>
    </row>
    <row r="37" ht="20.1" customHeight="1" spans="2:11">
      <c r="B37" s="19" t="s">
        <v>104</v>
      </c>
      <c r="C37" s="30"/>
      <c r="D37" s="30"/>
      <c r="E37" s="30"/>
      <c r="F37" s="20"/>
      <c r="G37" s="31"/>
      <c r="H37" s="31"/>
      <c r="I37" s="44"/>
      <c r="J37" s="45"/>
      <c r="K37" s="46"/>
    </row>
    <row r="38" ht="20.1" customHeight="1" spans="2:11">
      <c r="B38" s="16" t="s">
        <v>143</v>
      </c>
      <c r="C38" s="16"/>
      <c r="D38" s="16"/>
      <c r="E38" s="16"/>
      <c r="F38" s="16" t="s">
        <v>111</v>
      </c>
      <c r="G38" s="16" t="s">
        <v>144</v>
      </c>
      <c r="H38" s="16"/>
      <c r="I38" s="16"/>
      <c r="J38" s="16" t="s">
        <v>113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2023-04-28T10:03:01Z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3B49F6D48532483FB2C7B93970F74D46_13</vt:lpwstr>
  </property>
</Properties>
</file>