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员工报销明细" sheetId="3" r:id="rId1"/>
    <sheet name="Sheet1" sheetId="4" r:id="rId2"/>
    <sheet name="Sheet2" sheetId="5" r:id="rId3"/>
    <sheet name="Sheet3" sheetId="6" r:id="rId4"/>
    <sheet name="Sheet4" sheetId="7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<sst xmlns="http://schemas.openxmlformats.org/spreadsheetml/2006/main" count="66" uniqueCount="63">
  <si>
    <t>【借款报销单】</t>
  </si>
  <si>
    <t>团号：HMZA-250523-QSK182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</si>
  <si>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</si>
  <si>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</si>
  <si>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</si>
  <si>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</si>
  <si>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</si>
  <si>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</si>
  <si>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</si>
  <si>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</si>
  <si>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</si>
  <si>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</si>
  <si>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</si>
  <si>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</si>
  <si>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</si>
  <si>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滴滴-嘉宾宽窄打车</t>
  </si>
  <si>
    <t>可用项目：租车费、大交通、过路费、过桥费。
加油费（仅试驾活动可用，且只可使用活动当时当地的加油票）</t>
  </si>
  <si>
    <t>滴滴-打车到晚餐厅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</si>
  <si>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</si>
  <si>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</si>
  <si>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</si>
  <si>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</si>
  <si>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</si>
  <si>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</si>
  <si>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</si>
  <si>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</si>
  <si>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大慈茶社</t>
  </si>
  <si>
    <t>需提供刷卡联、菜单（小票）</t>
  </si>
  <si>
    <t>晓月餐厅</t>
  </si>
  <si>
    <t>5.20皇城老妈晚餐</t>
  </si>
  <si>
    <t>子非餐厅</t>
  </si>
  <si>
    <t>活动餐费合计</t>
  </si>
  <si>
    <t>现地采买费用</t>
  </si>
  <si>
    <t>音乐素材网站会员</t>
  </si>
  <si>
    <t>尽量提供可用的原始发票，发票项目不可用的，且开票需要加收税点的可以不提供原始发票。网上交易均需提供交易截图。</t>
  </si>
  <si>
    <t>保温箱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</si>
  <si>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</si>
  <si>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</si>
  <si>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</si>
  <si>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</si>
  <si>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</si>
  <si>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立屏展架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</si>
  <si>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</si>
  <si>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</si>
  <si>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</si>
  <si>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</si>
  <si>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</si>
  <si>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</si>
  <si>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</si>
  <si>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</si>
  <si>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垫付运费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</si>
  <si>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</si>
  <si>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</si>
  <si>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</si>
  <si>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</si>
  <si>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</si>
  <si>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</si>
  <si>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</si>
  <si>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</si>
  <si>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</si>
  <si>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</si>
  <si>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</si>
  <si>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大慈茶社10310账单，实际支付10016元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</si>
</sst>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</numFmts>
  <fonts count="2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10" borderId="11" applyNumberFormat="0" applyAlignment="0" applyProtection="0">
      <alignment vertical="center"/>
    </xf>
    <xf numFmtId="0" fontId="18" fillId="11" borderId="12" applyNumberFormat="0" applyAlignment="0" applyProtection="0">
      <alignment vertical="center"/>
    </xf>
    <xf numFmtId="0" fontId="19" fillId="11" borderId="11" applyNumberFormat="0" applyAlignment="0" applyProtection="0">
      <alignment vertical="center"/>
    </xf>
    <xf numFmtId="0" fontId="20" fillId="12" borderId="13" applyNumberFormat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6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40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/>
    </xf>
    <xf numFmtId="40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40" fontId="0" fillId="0" borderId="2" xfId="0" applyNumberFormat="1" applyFill="1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40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40" fontId="6" fillId="0" borderId="2" xfId="0" applyNumberFormat="1" applyFont="1" applyBorder="1" applyAlignment="1">
      <alignment horizontal="right" vertical="center"/>
    </xf>
    <xf numFmtId="40" fontId="7" fillId="7" borderId="2" xfId="0" applyNumberFormat="1" applyFont="1" applyFill="1" applyBorder="1" applyAlignment="1">
      <alignment horizontal="right" vertical="center"/>
    </xf>
    <xf numFmtId="40" fontId="6" fillId="0" borderId="2" xfId="0" applyNumberFormat="1" applyFont="1" applyFill="1" applyBorder="1" applyAlignment="1">
      <alignment horizontal="right" vertical="center"/>
    </xf>
    <xf numFmtId="0" fontId="6" fillId="0" borderId="2" xfId="0" applyFont="1" applyFill="1" applyBorder="1">
      <alignment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40" fontId="0" fillId="0" borderId="5" xfId="0" applyNumberFormat="1" applyBorder="1" applyAlignment="1">
      <alignment horizontal="center" vertical="center"/>
    </xf>
    <xf numFmtId="0" fontId="4" fillId="6" borderId="3" xfId="0" applyFont="1" applyFill="1" applyBorder="1" applyAlignment="1">
      <alignment vertical="center"/>
    </xf>
    <xf numFmtId="40" fontId="0" fillId="0" borderId="2" xfId="0" applyNumberFormat="1" applyBorder="1" applyAlignment="1">
      <alignment vertical="center"/>
    </xf>
    <xf numFmtId="0" fontId="0" fillId="0" borderId="2" xfId="0" applyBorder="1" applyAlignment="1">
      <alignment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7" fontId="5" fillId="6" borderId="6" xfId="0" applyNumberFormat="1" applyFont="1" applyFill="1" applyBorder="1" applyAlignment="1">
      <alignment horizontal="center" vertical="center"/>
    </xf>
    <xf numFmtId="177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0" fontId="2" fillId="0" borderId="0" xfId="50" applyFont="1">
      <alignment vertical="center"/>
    </xf>
    <xf numFmtId="0" fontId="1" fillId="0" borderId="0" xfId="0" applyFont="1" applyAlignment="1">
      <alignment horizontal="left" vertical="center"/>
    </xf>
    <xf numFmtId="0" fontId="0" fillId="0" borderId="2" xfId="0" applyFill="1" applyBorder="1">
      <alignment vertical="center"/>
    </xf>
    <xf numFmtId="0" fontId="8" fillId="0" borderId="3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8" fillId="0" borderId="4" xfId="0" applyFont="1" applyBorder="1" applyAlignment="1">
      <alignment horizontal="left" vertical="center" wrapText="1"/>
    </xf>
    <xf numFmtId="0" fontId="0" fillId="0" borderId="2" xfId="0" applyBorder="1">
      <alignment vertical="center"/>
    </xf>
    <xf numFmtId="0" fontId="8" fillId="0" borderId="3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6" fillId="0" borderId="2" xfId="0" applyFont="1" applyBorder="1">
      <alignment vertical="center"/>
    </xf>
    <xf numFmtId="0" fontId="7" fillId="7" borderId="2" xfId="0" applyFont="1" applyFill="1" applyBorder="1">
      <alignment vertical="center"/>
    </xf>
    <xf numFmtId="0" fontId="8" fillId="0" borderId="4" xfId="0" applyFont="1" applyBorder="1" applyAlignment="1">
      <alignment horizontal="left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5.jpeg"/><Relationship Id="rId3" Type="http://schemas.openxmlformats.org/officeDocument/2006/relationships/image" Target="../media/image4.jpeg"/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4" Type="http://schemas.openxmlformats.org/officeDocument/2006/relationships/image" Target="../media/image9.png"/><Relationship Id="rId3" Type="http://schemas.openxmlformats.org/officeDocument/2006/relationships/image" Target="../media/image8.jpeg"/><Relationship Id="rId2" Type="http://schemas.openxmlformats.org/officeDocument/2006/relationships/image" Target="../media/image7.jpeg"/><Relationship Id="rId1" Type="http://schemas.openxmlformats.org/officeDocument/2006/relationships/image" Target="../media/image6.jpeg"/></Relationships>
</file>

<file path=xl/drawings/_rels/drawing4.xml.rels><?xml version="1.0" encoding="UTF-8" standalone="yes"?>
<Relationships xmlns="http://schemas.openxmlformats.org/package/2006/relationships"><Relationship Id="rId7" Type="http://schemas.openxmlformats.org/officeDocument/2006/relationships/image" Target="../media/image15.png"/><Relationship Id="rId6" Type="http://schemas.openxmlformats.org/officeDocument/2006/relationships/image" Target="../media/image14.jpeg"/><Relationship Id="rId5" Type="http://schemas.openxmlformats.org/officeDocument/2006/relationships/image" Target="../media/image13.jpeg"/><Relationship Id="rId4" Type="http://schemas.openxmlformats.org/officeDocument/2006/relationships/image" Target="../media/image12.png"/><Relationship Id="rId3" Type="http://schemas.openxmlformats.org/officeDocument/2006/relationships/image" Target="NULL" TargetMode="External"/><Relationship Id="rId2" Type="http://schemas.openxmlformats.org/officeDocument/2006/relationships/image" Target="../media/image11.png"/><Relationship Id="rId1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7620</xdr:colOff>
      <xdr:row>0</xdr:row>
      <xdr:rowOff>7620</xdr:rowOff>
    </xdr:from>
    <xdr:to>
      <xdr:col>5</xdr:col>
      <xdr:colOff>70485</xdr:colOff>
      <xdr:row>21</xdr:row>
      <xdr:rowOff>39370</xdr:rowOff>
    </xdr:to>
    <xdr:pic>
      <xdr:nvPicPr>
        <xdr:cNvPr id="2" name="图片 1" descr="8b89d7ae4b6d082ba181d646e552e0a"/>
        <xdr:cNvPicPr>
          <a:picLocks noChangeAspect="1"/>
        </xdr:cNvPicPr>
      </xdr:nvPicPr>
      <xdr:blipFill>
        <a:blip r:embed="rId1"/>
        <a:srcRect t="4836" b="37821"/>
        <a:stretch>
          <a:fillRect/>
        </a:stretch>
      </xdr:blipFill>
      <xdr:spPr>
        <a:xfrm>
          <a:off x="7620" y="7620"/>
          <a:ext cx="3110865" cy="3872230"/>
        </a:xfrm>
        <a:prstGeom prst="rect">
          <a:avLst/>
        </a:prstGeom>
      </xdr:spPr>
    </xdr:pic>
    <xdr:clientData/>
  </xdr:twoCellAnchor>
  <xdr:twoCellAnchor editAs="oneCell">
    <xdr:from>
      <xdr:col>0</xdr:col>
      <xdr:colOff>30480</xdr:colOff>
      <xdr:row>24</xdr:row>
      <xdr:rowOff>91440</xdr:rowOff>
    </xdr:from>
    <xdr:to>
      <xdr:col>3</xdr:col>
      <xdr:colOff>386080</xdr:colOff>
      <xdr:row>49</xdr:row>
      <xdr:rowOff>175895</xdr:rowOff>
    </xdr:to>
    <xdr:pic>
      <xdr:nvPicPr>
        <xdr:cNvPr id="3" name="图片 2" descr="1a57fa62c85d5ed36370853c190f762"/>
        <xdr:cNvPicPr>
          <a:picLocks noChangeAspect="1"/>
        </xdr:cNvPicPr>
      </xdr:nvPicPr>
      <xdr:blipFill>
        <a:blip r:embed="rId2"/>
        <a:srcRect l="18686" t="2530" r="12880" b="6304"/>
        <a:stretch>
          <a:fillRect/>
        </a:stretch>
      </xdr:blipFill>
      <xdr:spPr>
        <a:xfrm>
          <a:off x="30480" y="4480560"/>
          <a:ext cx="2184400" cy="4656455"/>
        </a:xfrm>
        <a:prstGeom prst="rect">
          <a:avLst/>
        </a:prstGeom>
      </xdr:spPr>
    </xdr:pic>
    <xdr:clientData/>
  </xdr:twoCellAnchor>
  <xdr:twoCellAnchor editAs="oneCell">
    <xdr:from>
      <xdr:col>3</xdr:col>
      <xdr:colOff>381000</xdr:colOff>
      <xdr:row>24</xdr:row>
      <xdr:rowOff>90805</xdr:rowOff>
    </xdr:from>
    <xdr:to>
      <xdr:col>8</xdr:col>
      <xdr:colOff>19050</xdr:colOff>
      <xdr:row>48</xdr:row>
      <xdr:rowOff>31115</xdr:rowOff>
    </xdr:to>
    <xdr:pic>
      <xdr:nvPicPr>
        <xdr:cNvPr id="4" name="图片 3" descr="1592dbe6949a9ae4b292918f04d871f"/>
        <xdr:cNvPicPr>
          <a:picLocks noChangeAspect="1"/>
        </xdr:cNvPicPr>
      </xdr:nvPicPr>
      <xdr:blipFill>
        <a:blip r:embed="rId3"/>
        <a:srcRect l="10667" t="17652" r="24121" b="16667"/>
        <a:stretch>
          <a:fillRect/>
        </a:stretch>
      </xdr:blipFill>
      <xdr:spPr>
        <a:xfrm>
          <a:off x="2209800" y="4479925"/>
          <a:ext cx="2686050" cy="4329430"/>
        </a:xfrm>
        <a:prstGeom prst="rect">
          <a:avLst/>
        </a:prstGeom>
      </xdr:spPr>
    </xdr:pic>
    <xdr:clientData/>
  </xdr:twoCellAnchor>
  <xdr:twoCellAnchor editAs="oneCell">
    <xdr:from>
      <xdr:col>4</xdr:col>
      <xdr:colOff>335280</xdr:colOff>
      <xdr:row>1</xdr:row>
      <xdr:rowOff>76200</xdr:rowOff>
    </xdr:from>
    <xdr:to>
      <xdr:col>8</xdr:col>
      <xdr:colOff>538480</xdr:colOff>
      <xdr:row>18</xdr:row>
      <xdr:rowOff>129540</xdr:rowOff>
    </xdr:to>
    <xdr:pic>
      <xdr:nvPicPr>
        <xdr:cNvPr id="7" name="图片 6" descr="9c2ff89189604d9d5cad32aaa1e4519"/>
        <xdr:cNvPicPr>
          <a:picLocks noChangeAspect="1"/>
        </xdr:cNvPicPr>
      </xdr:nvPicPr>
      <xdr:blipFill>
        <a:blip r:embed="rId4"/>
        <a:srcRect b="6953"/>
        <a:stretch>
          <a:fillRect/>
        </a:stretch>
      </xdr:blipFill>
      <xdr:spPr>
        <a:xfrm>
          <a:off x="2773680" y="259080"/>
          <a:ext cx="2641600" cy="31623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635</xdr:rowOff>
    </xdr:from>
    <xdr:to>
      <xdr:col>6</xdr:col>
      <xdr:colOff>59690</xdr:colOff>
      <xdr:row>22</xdr:row>
      <xdr:rowOff>153670</xdr:rowOff>
    </xdr:to>
    <xdr:pic>
      <xdr:nvPicPr>
        <xdr:cNvPr id="2" name="图片 1" descr="fb30227a75836a3a5b8db55e85efe4a"/>
        <xdr:cNvPicPr>
          <a:picLocks noChangeAspect="1"/>
        </xdr:cNvPicPr>
      </xdr:nvPicPr>
      <xdr:blipFill>
        <a:blip r:embed="rId1"/>
        <a:srcRect l="17465" r="18485" b="4358"/>
        <a:stretch>
          <a:fillRect/>
        </a:stretch>
      </xdr:blipFill>
      <xdr:spPr>
        <a:xfrm>
          <a:off x="635" y="635"/>
          <a:ext cx="3716655" cy="4176395"/>
        </a:xfrm>
        <a:prstGeom prst="rect">
          <a:avLst/>
        </a:prstGeom>
      </xdr:spPr>
    </xdr:pic>
    <xdr:clientData/>
  </xdr:twoCellAnchor>
  <xdr:twoCellAnchor editAs="oneCell">
    <xdr:from>
      <xdr:col>6</xdr:col>
      <xdr:colOff>137160</xdr:colOff>
      <xdr:row>0</xdr:row>
      <xdr:rowOff>635</xdr:rowOff>
    </xdr:from>
    <xdr:to>
      <xdr:col>10</xdr:col>
      <xdr:colOff>459105</xdr:colOff>
      <xdr:row>33</xdr:row>
      <xdr:rowOff>114935</xdr:rowOff>
    </xdr:to>
    <xdr:pic>
      <xdr:nvPicPr>
        <xdr:cNvPr id="3" name="图片 2" descr="c8f10ac45dcd6c548bfb7996ca3a9ed"/>
        <xdr:cNvPicPr>
          <a:picLocks noChangeAspect="1"/>
        </xdr:cNvPicPr>
      </xdr:nvPicPr>
      <xdr:blipFill>
        <a:blip r:embed="rId2"/>
        <a:srcRect b="-50"/>
        <a:stretch>
          <a:fillRect/>
        </a:stretch>
      </xdr:blipFill>
      <xdr:spPr>
        <a:xfrm>
          <a:off x="3794760" y="635"/>
          <a:ext cx="2760345" cy="6149340"/>
        </a:xfrm>
        <a:prstGeom prst="rect">
          <a:avLst/>
        </a:prstGeom>
      </xdr:spPr>
    </xdr:pic>
    <xdr:clientData/>
  </xdr:twoCellAnchor>
  <xdr:twoCellAnchor editAs="oneCell">
    <xdr:from>
      <xdr:col>10</xdr:col>
      <xdr:colOff>472440</xdr:colOff>
      <xdr:row>0</xdr:row>
      <xdr:rowOff>635</xdr:rowOff>
    </xdr:from>
    <xdr:to>
      <xdr:col>15</xdr:col>
      <xdr:colOff>468630</xdr:colOff>
      <xdr:row>32</xdr:row>
      <xdr:rowOff>40005</xdr:rowOff>
    </xdr:to>
    <xdr:pic>
      <xdr:nvPicPr>
        <xdr:cNvPr id="4" name="图片 3" descr="f8b8c427f83f045500b71564595263b"/>
        <xdr:cNvPicPr>
          <a:picLocks noChangeAspect="1"/>
        </xdr:cNvPicPr>
      </xdr:nvPicPr>
      <xdr:blipFill>
        <a:blip r:embed="rId3"/>
        <a:srcRect t="4470" b="6061"/>
        <a:stretch>
          <a:fillRect/>
        </a:stretch>
      </xdr:blipFill>
      <xdr:spPr>
        <a:xfrm>
          <a:off x="6568440" y="635"/>
          <a:ext cx="3044190" cy="589153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24</xdr:row>
      <xdr:rowOff>7620</xdr:rowOff>
    </xdr:from>
    <xdr:to>
      <xdr:col>8</xdr:col>
      <xdr:colOff>384175</xdr:colOff>
      <xdr:row>33</xdr:row>
      <xdr:rowOff>60960</xdr:rowOff>
    </xdr:to>
    <xdr:pic>
      <xdr:nvPicPr>
        <xdr:cNvPr id="7" name="图片 6" descr="97854c7185086811213d025db42fa8a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635" y="4396740"/>
          <a:ext cx="5260340" cy="169926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7620</xdr:colOff>
      <xdr:row>0</xdr:row>
      <xdr:rowOff>7620</xdr:rowOff>
    </xdr:from>
    <xdr:to>
      <xdr:col>13</xdr:col>
      <xdr:colOff>528320</xdr:colOff>
      <xdr:row>23</xdr:row>
      <xdr:rowOff>128270</xdr:rowOff>
    </xdr:to>
    <xdr:pic>
      <xdr:nvPicPr>
        <xdr:cNvPr id="2" name="图片 1" descr="4d1edc4e4cd20b02605a32f2ff1302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0" y="7620"/>
          <a:ext cx="8445500" cy="432689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33</xdr:row>
      <xdr:rowOff>113665</xdr:rowOff>
    </xdr:from>
    <xdr:to>
      <xdr:col>13</xdr:col>
      <xdr:colOff>548640</xdr:colOff>
      <xdr:row>64</xdr:row>
      <xdr:rowOff>99060</xdr:rowOff>
    </xdr:to>
    <xdr:pic>
      <xdr:nvPicPr>
        <xdr:cNvPr id="3" name="图片 2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635" y="6148705"/>
          <a:ext cx="8472805" cy="5654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7620</xdr:colOff>
      <xdr:row>67</xdr:row>
      <xdr:rowOff>0</xdr:rowOff>
    </xdr:from>
    <xdr:to>
      <xdr:col>13</xdr:col>
      <xdr:colOff>509270</xdr:colOff>
      <xdr:row>96</xdr:row>
      <xdr:rowOff>114300</xdr:rowOff>
    </xdr:to>
    <xdr:pic>
      <xdr:nvPicPr>
        <xdr:cNvPr id="4" name="图片 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620" y="12252960"/>
          <a:ext cx="8426450" cy="54178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7620</xdr:colOff>
      <xdr:row>101</xdr:row>
      <xdr:rowOff>0</xdr:rowOff>
    </xdr:from>
    <xdr:to>
      <xdr:col>4</xdr:col>
      <xdr:colOff>186690</xdr:colOff>
      <xdr:row>123</xdr:row>
      <xdr:rowOff>19050</xdr:rowOff>
    </xdr:to>
    <xdr:pic>
      <xdr:nvPicPr>
        <xdr:cNvPr id="5" name="图片 4"/>
        <xdr:cNvPicPr>
          <a:picLocks noChangeAspect="1"/>
        </xdr:cNvPicPr>
      </xdr:nvPicPr>
      <xdr:blipFill>
        <a:blip r:embed="rId5" r:link="rId3"/>
        <a:srcRect t="13736"/>
        <a:stretch>
          <a:fillRect/>
        </a:stretch>
      </xdr:blipFill>
      <xdr:spPr>
        <a:xfrm>
          <a:off x="7620" y="18470880"/>
          <a:ext cx="2617470" cy="4042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449580</xdr:colOff>
      <xdr:row>105</xdr:row>
      <xdr:rowOff>76200</xdr:rowOff>
    </xdr:from>
    <xdr:to>
      <xdr:col>8</xdr:col>
      <xdr:colOff>201930</xdr:colOff>
      <xdr:row>129</xdr:row>
      <xdr:rowOff>170180</xdr:rowOff>
    </xdr:to>
    <xdr:pic>
      <xdr:nvPicPr>
        <xdr:cNvPr id="6" name="图片 5" descr="2c1f54dee57d25ef6e5e0d5897f88ec"/>
        <xdr:cNvPicPr>
          <a:picLocks noChangeAspect="1"/>
        </xdr:cNvPicPr>
      </xdr:nvPicPr>
      <xdr:blipFill>
        <a:blip r:embed="rId6"/>
        <a:srcRect t="5631"/>
        <a:stretch>
          <a:fillRect/>
        </a:stretch>
      </xdr:blipFill>
      <xdr:spPr>
        <a:xfrm>
          <a:off x="2887980" y="19278600"/>
          <a:ext cx="2190750" cy="4483100"/>
        </a:xfrm>
        <a:prstGeom prst="rect">
          <a:avLst/>
        </a:prstGeom>
      </xdr:spPr>
    </xdr:pic>
    <xdr:clientData/>
  </xdr:twoCellAnchor>
  <xdr:twoCellAnchor editAs="oneCell">
    <xdr:from>
      <xdr:col>4</xdr:col>
      <xdr:colOff>281940</xdr:colOff>
      <xdr:row>100</xdr:row>
      <xdr:rowOff>45720</xdr:rowOff>
    </xdr:from>
    <xdr:to>
      <xdr:col>13</xdr:col>
      <xdr:colOff>464820</xdr:colOff>
      <xdr:row>104</xdr:row>
      <xdr:rowOff>141605</xdr:rowOff>
    </xdr:to>
    <xdr:pic>
      <xdr:nvPicPr>
        <xdr:cNvPr id="7" name="图片 6" descr="4d27d9d7b7dbe105d712f439ce7f4f8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2720340" y="18333720"/>
          <a:ext cx="5669280" cy="8274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47"/>
  <sheetViews>
    <sheetView tabSelected="1" workbookViewId="0">
      <pane ySplit="7" topLeftCell="A39" activePane="bottomLeft" state="frozen"/>
      <selection/>
      <selection pane="bottomLeft" activeCell="J44" sqref="J44"/>
    </sheetView>
  </sheetViews>
  <sheetFormatPr defaultColWidth="9" defaultRowHeight="21" customHeight="1"/>
  <cols>
    <col min="1" max="1" width="9" style="1"/>
    <col min="2" max="2" width="16.6666666666667" customWidth="1"/>
    <col min="3" max="3" width="12" style="3" customWidth="1"/>
    <col min="5" max="5" width="12" customWidth="1"/>
    <col min="6" max="6" width="10.6666666666667" customWidth="1"/>
    <col min="7" max="7" width="11.5" customWidth="1"/>
    <col min="8" max="8" width="13.1666666666667" customWidth="1"/>
    <col min="9" max="9" width="29.3333333333333" customWidth="1"/>
    <col min="10" max="10" width="39.5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44"/>
      <c r="J2" s="44"/>
      <c r="K2" s="44"/>
      <c r="L2" s="44"/>
    </row>
    <row r="4" customHeight="1" spans="8:10">
      <c r="H4" s="5" t="s">
        <v>1</v>
      </c>
      <c r="I4" s="45"/>
      <c r="J4" s="45"/>
    </row>
    <row r="5" customHeight="1" spans="8:10">
      <c r="H5" s="6"/>
      <c r="I5" s="6"/>
      <c r="J5" s="6"/>
    </row>
    <row r="6" customHeight="1" spans="1:10">
      <c r="A6" s="7" t="s">
        <v>2</v>
      </c>
      <c r="B6" s="8" t="s">
        <v>3</v>
      </c>
      <c r="C6" s="9" t="s">
        <v>4</v>
      </c>
      <c r="D6" s="9"/>
      <c r="E6" s="9"/>
      <c r="F6" s="10" t="s">
        <v>5</v>
      </c>
      <c r="G6" s="10"/>
      <c r="H6" s="10"/>
      <c r="I6" s="10"/>
      <c r="J6" s="8" t="s">
        <v>6</v>
      </c>
    </row>
    <row r="7" customHeight="1" spans="1:10">
      <c r="A7" s="7"/>
      <c r="B7" s="8"/>
      <c r="C7" s="11" t="s">
        <v>7</v>
      </c>
      <c r="D7" s="12" t="s">
        <v>8</v>
      </c>
      <c r="E7" s="9" t="s">
        <v>9</v>
      </c>
      <c r="F7" s="10" t="s">
        <v>10</v>
      </c>
      <c r="G7" s="10" t="s">
        <v>11</v>
      </c>
      <c r="H7" s="10" t="s">
        <v>12</v>
      </c>
      <c r="I7" s="10" t="s">
        <v>13</v>
      </c>
      <c r="J7" s="8"/>
    </row>
    <row r="8" ht="41" customHeight="1" spans="1:10">
      <c r="A8" s="13">
        <v>1</v>
      </c>
      <c r="B8" s="14" t="s">
        <v>14</v>
      </c>
      <c r="C8" s="15">
        <v>0</v>
      </c>
      <c r="D8" s="16">
        <v>0</v>
      </c>
      <c r="E8" s="15">
        <v>0</v>
      </c>
      <c r="F8" s="17">
        <v>80.8</v>
      </c>
      <c r="G8" s="15">
        <v>0</v>
      </c>
      <c r="H8" s="17">
        <f>F8+G8</f>
        <v>80.8</v>
      </c>
      <c r="I8" s="46" t="s">
        <v>15</v>
      </c>
      <c r="J8" s="47" t="s">
        <v>16</v>
      </c>
    </row>
    <row r="9" ht="41" customHeight="1" spans="1:10">
      <c r="A9" s="13"/>
      <c r="B9" s="14"/>
      <c r="C9" s="15"/>
      <c r="D9" s="16"/>
      <c r="E9" s="15"/>
      <c r="F9" s="17">
        <v>140.6</v>
      </c>
      <c r="G9" s="15">
        <v>0</v>
      </c>
      <c r="H9" s="17">
        <f>F9+G9</f>
        <v>140.6</v>
      </c>
      <c r="I9" s="46" t="s">
        <v>17</v>
      </c>
      <c r="J9" s="48"/>
    </row>
    <row r="10" s="2" customFormat="1" ht="41" customHeight="1" spans="1:10">
      <c r="A10" s="18"/>
      <c r="B10" s="19" t="s">
        <v>18</v>
      </c>
      <c r="C10" s="20">
        <f>SUM(C8)</f>
        <v>0</v>
      </c>
      <c r="D10" s="20">
        <f>SUM(D8)</f>
        <v>0</v>
      </c>
      <c r="E10" s="20">
        <f>SUM(E8)</f>
        <v>0</v>
      </c>
      <c r="F10" s="20">
        <f>SUM(F8:F9)</f>
        <v>221.4</v>
      </c>
      <c r="G10" s="20">
        <f>SUM(G8:G9)</f>
        <v>0</v>
      </c>
      <c r="H10" s="20">
        <f>SUM(H8:H9)</f>
        <v>221.4</v>
      </c>
      <c r="I10" s="49"/>
      <c r="J10" s="50"/>
    </row>
    <row r="11" customHeight="1" spans="1:10">
      <c r="A11" s="21">
        <v>2</v>
      </c>
      <c r="B11" s="22" t="s">
        <v>19</v>
      </c>
      <c r="C11" s="23">
        <v>0</v>
      </c>
      <c r="D11" s="21"/>
      <c r="E11" s="23">
        <f>C11*D11</f>
        <v>0</v>
      </c>
      <c r="F11" s="15">
        <v>0</v>
      </c>
      <c r="G11" s="15">
        <v>0</v>
      </c>
      <c r="H11" s="15">
        <f>F11+G11</f>
        <v>0</v>
      </c>
      <c r="I11" s="51"/>
      <c r="J11" s="47" t="s">
        <v>20</v>
      </c>
    </row>
    <row r="12" customHeight="1" spans="1:10">
      <c r="A12" s="24"/>
      <c r="B12" s="25"/>
      <c r="C12" s="26"/>
      <c r="D12" s="24"/>
      <c r="E12" s="26"/>
      <c r="F12" s="15">
        <v>0</v>
      </c>
      <c r="G12" s="15">
        <v>0</v>
      </c>
      <c r="H12" s="15">
        <f t="shared" ref="H12" si="0">F12+G12</f>
        <v>0</v>
      </c>
      <c r="I12" s="51"/>
      <c r="J12" s="48"/>
    </row>
    <row r="13" s="2" customFormat="1" customHeight="1" spans="1:10">
      <c r="A13" s="18"/>
      <c r="B13" s="19" t="s">
        <v>21</v>
      </c>
      <c r="C13" s="20">
        <f>SUM(C11)</f>
        <v>0</v>
      </c>
      <c r="D13" s="20">
        <f>SUM(D11)</f>
        <v>0</v>
      </c>
      <c r="E13" s="20">
        <f>SUM(E11)</f>
        <v>0</v>
      </c>
      <c r="F13" s="20">
        <f>SUM(F11:F12)</f>
        <v>0</v>
      </c>
      <c r="G13" s="20">
        <f>SUM(G11:G12)</f>
        <v>0</v>
      </c>
      <c r="H13" s="20">
        <f>SUM(H11:H12)</f>
        <v>0</v>
      </c>
      <c r="I13" s="49"/>
      <c r="J13" s="50"/>
    </row>
    <row r="14" customHeight="1" spans="1:10">
      <c r="A14" s="13">
        <v>3</v>
      </c>
      <c r="B14" s="14" t="s">
        <v>22</v>
      </c>
      <c r="C14" s="15">
        <v>0</v>
      </c>
      <c r="D14" s="16"/>
      <c r="E14" s="15">
        <f>C14*D14</f>
        <v>0</v>
      </c>
      <c r="F14" s="15">
        <v>0</v>
      </c>
      <c r="G14" s="15">
        <v>0</v>
      </c>
      <c r="H14" s="15">
        <f>F14+G14</f>
        <v>0</v>
      </c>
      <c r="I14" s="51"/>
      <c r="J14" s="52" t="s">
        <v>23</v>
      </c>
    </row>
    <row r="15" customHeight="1" spans="1:10">
      <c r="A15" s="13"/>
      <c r="B15" s="14"/>
      <c r="C15" s="15"/>
      <c r="D15" s="16"/>
      <c r="E15" s="15"/>
      <c r="F15" s="15">
        <v>0</v>
      </c>
      <c r="G15" s="15">
        <v>0</v>
      </c>
      <c r="H15" s="15">
        <f>F15+G15</f>
        <v>0</v>
      </c>
      <c r="I15" s="51"/>
      <c r="J15" s="53"/>
    </row>
    <row r="16" customHeight="1" spans="1:10">
      <c r="A16" s="13"/>
      <c r="B16" s="14"/>
      <c r="C16" s="15"/>
      <c r="D16" s="16"/>
      <c r="E16" s="15"/>
      <c r="F16" s="27">
        <v>0</v>
      </c>
      <c r="G16" s="27">
        <v>0</v>
      </c>
      <c r="H16" s="27">
        <f>F16+G16</f>
        <v>0</v>
      </c>
      <c r="I16" s="54"/>
      <c r="J16" s="53"/>
    </row>
    <row r="17" customHeight="1" spans="1:10">
      <c r="A17" s="13"/>
      <c r="B17" s="14"/>
      <c r="C17" s="15"/>
      <c r="D17" s="16"/>
      <c r="E17" s="15"/>
      <c r="F17" s="27">
        <v>0</v>
      </c>
      <c r="G17" s="27">
        <v>0</v>
      </c>
      <c r="H17" s="27">
        <f>F17+G17</f>
        <v>0</v>
      </c>
      <c r="I17" s="54"/>
      <c r="J17" s="53"/>
    </row>
    <row r="18" s="2" customFormat="1" customHeight="1" spans="1:10">
      <c r="A18" s="18"/>
      <c r="B18" s="19" t="s">
        <v>24</v>
      </c>
      <c r="C18" s="20">
        <f>SUM(C14)</f>
        <v>0</v>
      </c>
      <c r="D18" s="20">
        <f t="shared" ref="D18:E18" si="1">SUM(D14)</f>
        <v>0</v>
      </c>
      <c r="E18" s="20">
        <f t="shared" si="1"/>
        <v>0</v>
      </c>
      <c r="F18" s="28">
        <f>SUM(F14:F17)</f>
        <v>0</v>
      </c>
      <c r="G18" s="28">
        <f t="shared" ref="G18:H18" si="2">SUM(G14:G17)</f>
        <v>0</v>
      </c>
      <c r="H18" s="28">
        <f t="shared" si="2"/>
        <v>0</v>
      </c>
      <c r="I18" s="55"/>
      <c r="J18" s="56"/>
    </row>
    <row r="19" ht="40" customHeight="1" spans="1:10">
      <c r="A19" s="13">
        <v>4</v>
      </c>
      <c r="B19" s="14" t="s">
        <v>25</v>
      </c>
      <c r="C19" s="15">
        <v>20000</v>
      </c>
      <c r="D19" s="16">
        <v>1</v>
      </c>
      <c r="E19" s="15">
        <v>20000</v>
      </c>
      <c r="F19" s="29">
        <v>10016</v>
      </c>
      <c r="G19" s="29">
        <v>0</v>
      </c>
      <c r="H19" s="29">
        <f>F19+G19</f>
        <v>10016</v>
      </c>
      <c r="I19" s="30" t="s">
        <v>26</v>
      </c>
      <c r="J19" s="52" t="s">
        <v>27</v>
      </c>
    </row>
    <row r="20" ht="40" customHeight="1" spans="1:10">
      <c r="A20" s="13"/>
      <c r="B20" s="14"/>
      <c r="C20" s="15"/>
      <c r="D20" s="16"/>
      <c r="E20" s="15"/>
      <c r="F20" s="29">
        <f>5794+539</f>
        <v>6333</v>
      </c>
      <c r="G20" s="29">
        <v>0</v>
      </c>
      <c r="H20" s="29">
        <f>F20+G20</f>
        <v>6333</v>
      </c>
      <c r="I20" s="30" t="s">
        <v>28</v>
      </c>
      <c r="J20" s="53"/>
    </row>
    <row r="21" ht="40" customHeight="1" spans="1:10">
      <c r="A21" s="13"/>
      <c r="B21" s="14"/>
      <c r="C21" s="15"/>
      <c r="D21" s="16"/>
      <c r="E21" s="15"/>
      <c r="F21" s="29">
        <v>1079</v>
      </c>
      <c r="G21" s="29">
        <v>0</v>
      </c>
      <c r="H21" s="29">
        <f>F21+G21</f>
        <v>1079</v>
      </c>
      <c r="I21" s="30" t="s">
        <v>29</v>
      </c>
      <c r="J21" s="53"/>
    </row>
    <row r="22" ht="40" customHeight="1" spans="1:10">
      <c r="A22" s="13"/>
      <c r="B22" s="14"/>
      <c r="C22" s="15"/>
      <c r="D22" s="16"/>
      <c r="E22" s="15"/>
      <c r="F22" s="29">
        <v>345</v>
      </c>
      <c r="G22" s="29">
        <v>0</v>
      </c>
      <c r="H22" s="29">
        <v>345</v>
      </c>
      <c r="I22" s="30" t="s">
        <v>30</v>
      </c>
      <c r="J22" s="53"/>
    </row>
    <row r="23" s="2" customFormat="1" ht="40" customHeight="1" spans="1:10">
      <c r="A23" s="18"/>
      <c r="B23" s="19" t="s">
        <v>31</v>
      </c>
      <c r="C23" s="20">
        <f>SUM(C19)</f>
        <v>20000</v>
      </c>
      <c r="D23" s="20">
        <f t="shared" ref="D23:E23" si="3">SUM(D19)</f>
        <v>1</v>
      </c>
      <c r="E23" s="20">
        <f t="shared" si="3"/>
        <v>20000</v>
      </c>
      <c r="F23" s="20">
        <f>SUM(F19:F22)</f>
        <v>17773</v>
      </c>
      <c r="G23" s="20">
        <f>SUM(G19:G22)</f>
        <v>0</v>
      </c>
      <c r="H23" s="20">
        <f>SUM(H19:H22)</f>
        <v>17773</v>
      </c>
      <c r="I23" s="49"/>
      <c r="J23" s="56"/>
    </row>
    <row r="24" ht="40" customHeight="1" spans="1:10">
      <c r="A24" s="21">
        <v>5</v>
      </c>
      <c r="B24" s="22" t="s">
        <v>32</v>
      </c>
      <c r="C24" s="23">
        <v>0</v>
      </c>
      <c r="D24" s="23">
        <v>0</v>
      </c>
      <c r="E24" s="15">
        <f>C24*D24</f>
        <v>0</v>
      </c>
      <c r="F24" s="30">
        <v>99.9</v>
      </c>
      <c r="G24" s="29">
        <v>0</v>
      </c>
      <c r="H24" s="29">
        <f>F24+G24</f>
        <v>99.9</v>
      </c>
      <c r="I24" s="30" t="s">
        <v>33</v>
      </c>
      <c r="J24" s="47" t="s">
        <v>34</v>
      </c>
    </row>
    <row r="25" ht="40" customHeight="1" spans="1:10">
      <c r="A25" s="31"/>
      <c r="B25" s="32"/>
      <c r="C25" s="33"/>
      <c r="D25" s="33"/>
      <c r="E25" s="15"/>
      <c r="F25" s="29">
        <v>0</v>
      </c>
      <c r="G25" s="30">
        <v>37</v>
      </c>
      <c r="H25" s="30">
        <v>37</v>
      </c>
      <c r="I25" s="30" t="s">
        <v>35</v>
      </c>
      <c r="J25" s="48"/>
    </row>
    <row r="26" s="2" customFormat="1" ht="40" customHeight="1" spans="1:10">
      <c r="A26" s="18"/>
      <c r="B26" s="19" t="s">
        <v>36</v>
      </c>
      <c r="C26" s="20">
        <f>SUM(C24)</f>
        <v>0</v>
      </c>
      <c r="D26" s="20">
        <f>SUM(D24)</f>
        <v>0</v>
      </c>
      <c r="E26" s="20">
        <f>SUM(E24:E25)</f>
        <v>0</v>
      </c>
      <c r="F26" s="20">
        <f>SUM(F24:F25)</f>
        <v>99.9</v>
      </c>
      <c r="G26" s="20">
        <f>SUM(G24:G25)</f>
        <v>37</v>
      </c>
      <c r="H26" s="20">
        <f>SUM(H24:H25)</f>
        <v>136.9</v>
      </c>
      <c r="I26" s="49"/>
      <c r="J26" s="50"/>
    </row>
    <row r="27" customHeight="1" spans="1:10">
      <c r="A27" s="13">
        <v>6</v>
      </c>
      <c r="B27" s="14" t="s">
        <v>37</v>
      </c>
      <c r="C27" s="15">
        <v>0</v>
      </c>
      <c r="D27" s="16"/>
      <c r="E27" s="15">
        <f>C27*D27</f>
        <v>0</v>
      </c>
      <c r="F27" s="15">
        <v>0</v>
      </c>
      <c r="G27" s="15">
        <v>0</v>
      </c>
      <c r="H27" s="15">
        <f>F27+G27</f>
        <v>0</v>
      </c>
      <c r="I27" s="51"/>
      <c r="J27" s="47" t="s">
        <v>38</v>
      </c>
    </row>
    <row r="28" customHeight="1" spans="1:10">
      <c r="A28" s="13"/>
      <c r="B28" s="14"/>
      <c r="C28" s="15"/>
      <c r="D28" s="16"/>
      <c r="E28" s="15"/>
      <c r="F28" s="15">
        <v>0</v>
      </c>
      <c r="G28" s="15">
        <v>0</v>
      </c>
      <c r="H28" s="15">
        <f>F28+G28</f>
        <v>0</v>
      </c>
      <c r="I28" s="51"/>
      <c r="J28" s="53"/>
    </row>
    <row r="29" s="2" customFormat="1" customHeight="1" spans="1:10">
      <c r="A29" s="18"/>
      <c r="B29" s="19" t="s">
        <v>39</v>
      </c>
      <c r="C29" s="20">
        <f>SUM(C27)</f>
        <v>0</v>
      </c>
      <c r="D29" s="20">
        <f t="shared" ref="D29:E29" si="4">SUM(D27)</f>
        <v>0</v>
      </c>
      <c r="E29" s="20">
        <f t="shared" si="4"/>
        <v>0</v>
      </c>
      <c r="F29" s="20">
        <f>SUM(F27:F28)</f>
        <v>0</v>
      </c>
      <c r="G29" s="20">
        <f>SUM(G27:G28)</f>
        <v>0</v>
      </c>
      <c r="H29" s="20">
        <f>SUM(H27:H28)</f>
        <v>0</v>
      </c>
      <c r="I29" s="49"/>
      <c r="J29" s="56"/>
    </row>
    <row r="30" ht="41" customHeight="1" spans="1:10">
      <c r="A30" s="13">
        <v>7</v>
      </c>
      <c r="B30" s="14" t="s">
        <v>40</v>
      </c>
      <c r="C30" s="15">
        <v>0</v>
      </c>
      <c r="D30" s="16"/>
      <c r="E30" s="15">
        <f>C30*D30</f>
        <v>0</v>
      </c>
      <c r="F30" s="30">
        <v>320</v>
      </c>
      <c r="G30" s="15">
        <v>0</v>
      </c>
      <c r="H30" s="30">
        <f>F30+G30</f>
        <v>320</v>
      </c>
      <c r="I30" s="30" t="s">
        <v>41</v>
      </c>
      <c r="J30" s="57"/>
    </row>
    <row r="31" s="2" customFormat="1" ht="41" customHeight="1" spans="1:10">
      <c r="A31" s="18"/>
      <c r="B31" s="19" t="s">
        <v>42</v>
      </c>
      <c r="C31" s="20">
        <f>SUM(C30)</f>
        <v>0</v>
      </c>
      <c r="D31" s="20">
        <f t="shared" ref="D31:E31" si="5">SUM(D30)</f>
        <v>0</v>
      </c>
      <c r="E31" s="20">
        <f t="shared" si="5"/>
        <v>0</v>
      </c>
      <c r="F31" s="20">
        <f>SUM(F30:F30)</f>
        <v>320</v>
      </c>
      <c r="G31" s="20">
        <f>SUM(G30:G30)</f>
        <v>0</v>
      </c>
      <c r="H31" s="20">
        <f>SUM(H30:H30)</f>
        <v>320</v>
      </c>
      <c r="I31" s="49"/>
      <c r="J31" s="58"/>
    </row>
    <row r="32" customHeight="1" spans="1:10">
      <c r="A32" s="13">
        <v>8</v>
      </c>
      <c r="B32" s="14" t="s">
        <v>43</v>
      </c>
      <c r="C32" s="15">
        <v>0</v>
      </c>
      <c r="D32" s="16"/>
      <c r="E32" s="15">
        <f>C32*D32</f>
        <v>0</v>
      </c>
      <c r="F32" s="15">
        <v>0</v>
      </c>
      <c r="G32" s="15">
        <v>0</v>
      </c>
      <c r="H32" s="15">
        <f>F32+G32</f>
        <v>0</v>
      </c>
      <c r="I32" s="51"/>
      <c r="J32" s="52" t="s">
        <v>44</v>
      </c>
    </row>
    <row r="33" customHeight="1" spans="1:10">
      <c r="A33" s="13"/>
      <c r="B33" s="14"/>
      <c r="C33" s="15"/>
      <c r="D33" s="16"/>
      <c r="E33" s="15"/>
      <c r="F33" s="15">
        <v>0</v>
      </c>
      <c r="G33" s="15">
        <v>0</v>
      </c>
      <c r="H33" s="15">
        <f>F33+G33</f>
        <v>0</v>
      </c>
      <c r="I33" s="51"/>
      <c r="J33" s="53"/>
    </row>
    <row r="34" s="2" customFormat="1" customHeight="1" spans="1:10">
      <c r="A34" s="18"/>
      <c r="B34" s="19" t="s">
        <v>45</v>
      </c>
      <c r="C34" s="20">
        <f>SUM(C32)</f>
        <v>0</v>
      </c>
      <c r="D34" s="20">
        <f t="shared" ref="D34:E34" si="6">SUM(D32)</f>
        <v>0</v>
      </c>
      <c r="E34" s="20">
        <f t="shared" si="6"/>
        <v>0</v>
      </c>
      <c r="F34" s="20">
        <f>SUM(F32:F33)</f>
        <v>0</v>
      </c>
      <c r="G34" s="20">
        <f t="shared" ref="G34:H34" si="7">SUM(G32:G33)</f>
        <v>0</v>
      </c>
      <c r="H34" s="20">
        <f t="shared" si="7"/>
        <v>0</v>
      </c>
      <c r="I34" s="49"/>
      <c r="J34" s="56"/>
    </row>
    <row r="35" customHeight="1" spans="1:10">
      <c r="A35" s="13">
        <v>9</v>
      </c>
      <c r="B35" s="14" t="s">
        <v>46</v>
      </c>
      <c r="C35" s="15">
        <v>0</v>
      </c>
      <c r="D35" s="16"/>
      <c r="E35" s="15">
        <f>C35*D35</f>
        <v>0</v>
      </c>
      <c r="F35" s="15">
        <v>0</v>
      </c>
      <c r="G35" s="15">
        <v>0</v>
      </c>
      <c r="H35" s="15">
        <f>F35+G35</f>
        <v>0</v>
      </c>
      <c r="I35" s="51"/>
      <c r="J35" s="47" t="s">
        <v>47</v>
      </c>
    </row>
    <row r="36" customHeight="1" spans="1:10">
      <c r="A36" s="13"/>
      <c r="B36" s="14"/>
      <c r="C36" s="15"/>
      <c r="D36" s="16"/>
      <c r="E36" s="15"/>
      <c r="F36" s="15">
        <v>0</v>
      </c>
      <c r="G36" s="15">
        <v>0</v>
      </c>
      <c r="H36" s="15">
        <f>F36+G36</f>
        <v>0</v>
      </c>
      <c r="I36" s="51"/>
      <c r="J36" s="48"/>
    </row>
    <row r="37" s="2" customFormat="1" customHeight="1" spans="1:10">
      <c r="A37" s="18"/>
      <c r="B37" s="19" t="s">
        <v>48</v>
      </c>
      <c r="C37" s="20">
        <f>SUM(C35)</f>
        <v>0</v>
      </c>
      <c r="D37" s="20">
        <f t="shared" ref="D37:E37" si="8">SUM(D35)</f>
        <v>0</v>
      </c>
      <c r="E37" s="20">
        <f t="shared" si="8"/>
        <v>0</v>
      </c>
      <c r="F37" s="20">
        <f>SUM(F35:F36)</f>
        <v>0</v>
      </c>
      <c r="G37" s="20">
        <f>SUM(G35:G36)</f>
        <v>0</v>
      </c>
      <c r="H37" s="20">
        <f>SUM(H35:H36)</f>
        <v>0</v>
      </c>
      <c r="I37" s="49"/>
      <c r="J37" s="50"/>
    </row>
    <row r="38" s="2" customFormat="1" ht="36" customHeight="1" spans="1:10">
      <c r="A38" s="31"/>
      <c r="B38" s="34" t="s">
        <v>49</v>
      </c>
      <c r="C38" s="35">
        <v>0</v>
      </c>
      <c r="D38" s="36"/>
      <c r="E38" s="35">
        <f>C38*D38</f>
        <v>0</v>
      </c>
      <c r="F38" s="15">
        <v>0</v>
      </c>
      <c r="G38" s="15">
        <v>62.96</v>
      </c>
      <c r="H38" s="17">
        <f>F38+G38</f>
        <v>62.96</v>
      </c>
      <c r="I38" s="46" t="s">
        <v>50</v>
      </c>
      <c r="J38" s="59"/>
    </row>
    <row r="39" s="2" customFormat="1" ht="36" customHeight="1" spans="1:10">
      <c r="A39" s="18"/>
      <c r="B39" s="19" t="s">
        <v>51</v>
      </c>
      <c r="C39" s="20">
        <f>SUM(C38)</f>
        <v>0</v>
      </c>
      <c r="D39" s="20">
        <f>SUM(D38)</f>
        <v>0</v>
      </c>
      <c r="E39" s="20">
        <f>SUM(E38)</f>
        <v>0</v>
      </c>
      <c r="F39" s="20">
        <f>SUM(F38:F38)</f>
        <v>0</v>
      </c>
      <c r="G39" s="20">
        <f>SUM(G38:G38)</f>
        <v>62.96</v>
      </c>
      <c r="H39" s="20">
        <f>SUM(H38:H38)</f>
        <v>62.96</v>
      </c>
      <c r="I39" s="49"/>
      <c r="J39" s="58"/>
    </row>
    <row r="40" ht="36" customHeight="1" spans="1:10">
      <c r="A40" s="18"/>
      <c r="B40" s="19" t="s">
        <v>52</v>
      </c>
      <c r="C40" s="20">
        <f>SUM(C39,C37,C34,C31,C29,C26,C23,C18,C13,C10)</f>
        <v>20000</v>
      </c>
      <c r="D40" s="20">
        <f>SUM(D39,D37,D34,D31,D29,D26,D23,D18,D13,D10)</f>
        <v>1</v>
      </c>
      <c r="E40" s="20">
        <f>SUM(E39,E37,E34,E31,E29,E26,E23,E18,E13,E10)</f>
        <v>20000</v>
      </c>
      <c r="F40" s="20">
        <f>SUM(F39,F37,F34,F31,F29,F26,F23,F18,F13,F10)</f>
        <v>18414.3</v>
      </c>
      <c r="G40" s="20">
        <f>SUM(G39,G37,G34,G31,G29,G26,G23,G18,G13,G10)</f>
        <v>99.96</v>
      </c>
      <c r="H40" s="20">
        <f>SUM(H39,H37,H34,H31,H29,H26,H23,H18,H13,H10)</f>
        <v>18514.26</v>
      </c>
      <c r="I40" s="49"/>
      <c r="J40" s="60"/>
    </row>
    <row r="44" ht="34" customHeight="1" spans="1:9">
      <c r="A44" s="37" t="s">
        <v>53</v>
      </c>
      <c r="B44" s="38"/>
      <c r="C44" s="39" t="s">
        <v>54</v>
      </c>
      <c r="D44" s="39"/>
      <c r="E44" s="39" t="s">
        <v>55</v>
      </c>
      <c r="F44" s="39"/>
      <c r="G44" s="39" t="s">
        <v>56</v>
      </c>
      <c r="H44" s="39"/>
      <c r="I44" s="61" t="s">
        <v>57</v>
      </c>
    </row>
    <row r="45" ht="34" customHeight="1" spans="1:9">
      <c r="A45" s="40">
        <f>E40</f>
        <v>20000</v>
      </c>
      <c r="B45" s="41"/>
      <c r="C45" s="41">
        <f>H40</f>
        <v>18514.26</v>
      </c>
      <c r="D45" s="41"/>
      <c r="E45" s="41">
        <f>F40</f>
        <v>18414.3</v>
      </c>
      <c r="F45" s="41"/>
      <c r="G45" s="41">
        <f>G40</f>
        <v>99.96</v>
      </c>
      <c r="H45" s="41"/>
      <c r="I45" s="62">
        <f>A45-C45</f>
        <v>1485.74</v>
      </c>
    </row>
    <row r="47" customHeight="1" spans="1:9">
      <c r="A47" s="42" t="s">
        <v>58</v>
      </c>
      <c r="B47" s="2"/>
      <c r="C47" s="43" t="s">
        <v>59</v>
      </c>
      <c r="D47" s="42"/>
      <c r="E47" s="42" t="s">
        <v>60</v>
      </c>
      <c r="F47" s="42"/>
      <c r="G47" s="42" t="s">
        <v>61</v>
      </c>
      <c r="H47" s="42"/>
      <c r="I47" s="2"/>
    </row>
  </sheetData>
  <mergeCells count="66">
    <mergeCell ref="C2:H2"/>
    <mergeCell ref="C6:E6"/>
    <mergeCell ref="F6:I6"/>
    <mergeCell ref="A44:B44"/>
    <mergeCell ref="C44:D44"/>
    <mergeCell ref="E44:F44"/>
    <mergeCell ref="G44:H44"/>
    <mergeCell ref="A45:B45"/>
    <mergeCell ref="C45:D45"/>
    <mergeCell ref="E45:F45"/>
    <mergeCell ref="G45:H45"/>
    <mergeCell ref="A6:A7"/>
    <mergeCell ref="A8:A9"/>
    <mergeCell ref="A11:A12"/>
    <mergeCell ref="A14:A17"/>
    <mergeCell ref="A19:A22"/>
    <mergeCell ref="A24:A25"/>
    <mergeCell ref="A27:A28"/>
    <mergeCell ref="A32:A33"/>
    <mergeCell ref="A35:A36"/>
    <mergeCell ref="B6:B7"/>
    <mergeCell ref="B8:B9"/>
    <mergeCell ref="B11:B12"/>
    <mergeCell ref="B14:B17"/>
    <mergeCell ref="B19:B22"/>
    <mergeCell ref="B24:B25"/>
    <mergeCell ref="B27:B28"/>
    <mergeCell ref="B32:B33"/>
    <mergeCell ref="B35:B36"/>
    <mergeCell ref="C8:C9"/>
    <mergeCell ref="C11:C12"/>
    <mergeCell ref="C14:C17"/>
    <mergeCell ref="C19:C22"/>
    <mergeCell ref="C24:C25"/>
    <mergeCell ref="C27:C28"/>
    <mergeCell ref="C32:C33"/>
    <mergeCell ref="C35:C36"/>
    <mergeCell ref="D8:D9"/>
    <mergeCell ref="D11:D12"/>
    <mergeCell ref="D14:D17"/>
    <mergeCell ref="D19:D22"/>
    <mergeCell ref="D24:D25"/>
    <mergeCell ref="D27:D28"/>
    <mergeCell ref="D32:D33"/>
    <mergeCell ref="D35:D36"/>
    <mergeCell ref="E8:E9"/>
    <mergeCell ref="E11:E12"/>
    <mergeCell ref="E14:E17"/>
    <mergeCell ref="E19:E22"/>
    <mergeCell ref="E24:E25"/>
    <mergeCell ref="E27:E28"/>
    <mergeCell ref="E32:E33"/>
    <mergeCell ref="E35:E36"/>
    <mergeCell ref="J4:J5"/>
    <mergeCell ref="J6:J7"/>
    <mergeCell ref="J8:J10"/>
    <mergeCell ref="J11:J13"/>
    <mergeCell ref="J14:J18"/>
    <mergeCell ref="J19:J23"/>
    <mergeCell ref="J24:J26"/>
    <mergeCell ref="J27:J29"/>
    <mergeCell ref="J30:J31"/>
    <mergeCell ref="J32:J34"/>
    <mergeCell ref="J35:J37"/>
    <mergeCell ref="J38:J39"/>
    <mergeCell ref="H4:I5"/>
  </mergeCells>
  <pageMargins left="0.699305555555556" right="0.699305555555556" top="0.75" bottom="0.75" header="0.3" footer="0.3"/>
  <pageSetup paperSize="9" scale="54" fitToHeight="0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3:F50"/>
  <sheetViews>
    <sheetView workbookViewId="0">
      <selection activeCell="T24" sqref="T24"/>
    </sheetView>
  </sheetViews>
  <sheetFormatPr defaultColWidth="8.88888888888889" defaultRowHeight="14.4" outlineLevelCol="5"/>
  <sheetData>
    <row r="23" spans="1:5">
      <c r="A23" s="1" t="s">
        <v>62</v>
      </c>
      <c r="B23" s="1"/>
      <c r="C23" s="1"/>
      <c r="D23" s="1"/>
      <c r="E23" s="1"/>
    </row>
    <row r="50" spans="6:6">
      <c r="F50" t="s">
        <v>28</v>
      </c>
    </row>
  </sheetData>
  <mergeCells count="1">
    <mergeCell ref="A23:E23"/>
  </mergeCells>
  <pageMargins left="0.75" right="0.75" top="1" bottom="1" header="0.5" footer="0.5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16" workbookViewId="0">
      <selection activeCell="A26" sqref="A26"/>
    </sheetView>
  </sheetViews>
  <sheetFormatPr defaultColWidth="8.88888888888889" defaultRowHeight="14.4"/>
  <sheetData>
    <row r="1" customHeight="1"/>
  </sheetData>
  <pageMargins left="0.25" right="0.25" top="0.75" bottom="0.75" header="0.298611111111111" footer="0.298611111111111"/>
  <pageSetup paperSize="9" orientation="landscape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J1:J121"/>
  <sheetViews>
    <sheetView workbookViewId="0">
      <selection activeCell="K124" sqref="K124"/>
    </sheetView>
  </sheetViews>
  <sheetFormatPr defaultColWidth="8.88888888888889" defaultRowHeight="14.4"/>
  <sheetData>
    <row r="1" customHeight="1"/>
    <row r="121" spans="10:10">
      <c r="J121" t="s">
        <v>50</v>
      </c>
    </row>
  </sheetData>
  <pageMargins left="0.75" right="0.75" top="1" bottom="1" header="0.5" footer="0.5"/>
  <pageSetup paperSize="9" orientation="landscape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D49"/>
  <sheetViews>
    <sheetView topLeftCell="A19" workbookViewId="0">
      <selection activeCell="D54" sqref="D54"/>
    </sheetView>
  </sheetViews>
  <sheetFormatPr defaultColWidth="8.88888888888889" defaultRowHeight="14.4" outlineLevelCol="3"/>
  <sheetData>
    <row r="49" spans="4:4">
      <c r="D49" t="s">
        <v>33</v>
      </c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员工报销明细</vt:lpstr>
      <vt:lpstr>Sheet1</vt:lpstr>
      <vt:lpstr>Sheet2</vt:lpstr>
      <vt:lpstr>Sheet3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WPS_1555667657</cp:lastModifiedBy>
  <dcterms:created xsi:type="dcterms:W3CDTF">2014-04-15T08:52:00Z</dcterms:created>
  <cp:lastPrinted>2019-05-27T07:18:00Z</cp:lastPrinted>
  <dcterms:modified xsi:type="dcterms:W3CDTF">2025-06-10T07:51:00Z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2D0D8ECFB65A467883FE1EB4CE58BC63_12</vt:lpwstr>
  </property>
</Properties>
</file>