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上海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25" i="7" l="1"/>
  <c r="I24" i="7"/>
  <c r="I23" i="7"/>
  <c r="I22" i="7"/>
  <c r="I21" i="7"/>
  <c r="I20" i="7"/>
  <c r="I19" i="7"/>
  <c r="I18" i="7"/>
  <c r="I17" i="7"/>
  <c r="I16" i="7"/>
  <c r="I15" i="7"/>
  <c r="I13" i="7"/>
  <c r="I12" i="7"/>
  <c r="I11" i="7"/>
  <c r="I10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<sst xmlns="http://schemas.openxmlformats.org/spreadsheetml/2006/main" count="312" uniqueCount="145">
  <si>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</si>
  <si>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</si>
  <si>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</si>
  <si>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</si>
  <si>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</si>
  <si>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</si>
  <si>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</si>
  <si>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</si>
  <si>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</si>
  <si>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</si>
  <si>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</si>
  <si>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</si>
  <si>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</si>
  <si>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</si>
  <si>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</si>
  <si>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</si>
  <si>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</si>
  <si>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</si>
  <si>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</si>
  <si>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</si>
  <si>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</si>
  <si>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</si>
  <si>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</si>
  <si>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</si>
  <si>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</si>
  <si>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</si>
  <si>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</si>
  <si>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</si>
  <si>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</si>
  <si>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</si>
  <si>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</si>
  <si>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</si>
  <si>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</si>
  <si>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</si>
  <si>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</si>
  <si>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</si>
  <si>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</si>
  <si>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</si>
  <si>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</si>
  <si>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</si>
  <si>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</si>
  <si>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</si>
  <si>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</si>
  <si>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</si>
  <si>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</si>
  <si>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</si>
  <si>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</si>
  <si>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</si>
  <si>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</si>
  <si>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</si>
  <si>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</si>
  <si>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</si>
  <si>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</si>
  <si>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</si>
  <si>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</si>
  <si>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</si>
  <si>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</si>
  <si>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</si>
  <si>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</si>
  <si>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</si>
  <si>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</si>
  <si>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</si>
  <si>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</si>
  <si>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</si>
  <si>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</si>
  <si>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</si>
  <si>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</si>
  <si>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</si>
  <si>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</si>
  <si>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</si>
  <si>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</si>
  <si>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</si>
  <si>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</si>
  <si>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</si>
  <si>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</si>
  <si>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</si>
  <si>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</si>
  <si>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</si>
  <si>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</si>
  <si>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</si>
  <si>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</si>
  <si>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</si>
  <si>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</si>
  <si>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</si>
  <si>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</si>
  <si>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</si>
  <si>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</si>
  <si>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</si>
  <si>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</si>
  <si>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</si>
  <si>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</si>
  <si>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</si>
  <si>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</si>
  <si>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</si>
  <si>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</si>
  <si>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</si>
  <si>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</si>
  <si>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</si>
  <si>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</si>
  <si>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</si>
  <si>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</si>
  <si>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</si>
  <si>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</si>
  <si>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</si>
  <si>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</si>
  <si>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</si>
  <si>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</si>
  <si>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</si>
  <si>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</si>
  <si>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 xml:space="preserve"> </t>
  </si>
  <si>
    <t>执行人员交通费action agent transport expense</t>
  </si>
  <si>
    <t>餐费</t>
  </si>
  <si>
    <t>执行人员费用action agent expense</t>
  </si>
  <si>
    <t>服务费10%</t>
  </si>
  <si>
    <t>2014.12.04—2014.12.06</t>
  </si>
  <si>
    <t>100</t>
  </si>
  <si>
    <t>自助午餐</t>
  </si>
  <si>
    <t>投影+幕布</t>
  </si>
  <si>
    <t>2017年雪佛兰售后配件订货会</t>
    <phoneticPr fontId="15" type="noConversion"/>
  </si>
  <si>
    <t>售后配件订货会</t>
    <phoneticPr fontId="15" type="noConversion"/>
  </si>
  <si>
    <t>康辉集团北京国际会议展览有限公司</t>
    <phoneticPr fontId="15" type="noConversion"/>
  </si>
  <si>
    <t>人</t>
    <phoneticPr fontId="15" type="noConversion"/>
  </si>
  <si>
    <t>二楼大宴会厅</t>
    <phoneticPr fontId="15" type="noConversion"/>
  </si>
  <si>
    <t>需要执行人员统筹与会人员房间安排（统计需求、协调拼房等），现场会务安排及协调
会务公司两名、地接上会人员两名</t>
    <phoneticPr fontId="15" type="noConversion"/>
  </si>
  <si>
    <t>上海</t>
    <phoneticPr fontId="15" type="noConversion"/>
  </si>
  <si>
    <t>上海西郊假日</t>
    <phoneticPr fontId="15" type="noConversion"/>
  </si>
  <si>
    <t>150</t>
    <phoneticPr fontId="15" type="noConversion"/>
  </si>
  <si>
    <t>9月26日自助午餐</t>
    <phoneticPr fontId="15" type="noConversion"/>
  </si>
  <si>
    <t>含LED</t>
    <phoneticPr fontId="15" type="noConversion"/>
  </si>
  <si>
    <t>2017年9月26日</t>
    <phoneticPr fontId="15" type="noConversion"/>
  </si>
  <si>
    <t xml:space="preserve"> </t>
    <phoneticPr fontId="15" type="noConversion"/>
  </si>
  <si>
    <t>签到花</t>
    <phoneticPr fontId="15" type="noConversion"/>
  </si>
  <si>
    <t>束</t>
    <phoneticPr fontId="15" type="noConversion"/>
  </si>
  <si>
    <t>场</t>
    <phoneticPr fontId="15" type="noConversion"/>
  </si>
  <si>
    <t>康辉赠送</t>
    <phoneticPr fontId="15" type="noConversion"/>
  </si>
  <si>
    <t>易拉宝</t>
    <phoneticPr fontId="15" type="noConversion"/>
  </si>
  <si>
    <t>台卡</t>
    <phoneticPr fontId="15" type="noConversion"/>
  </si>
  <si>
    <t>资料</t>
    <phoneticPr fontId="15" type="noConversion"/>
  </si>
  <si>
    <t>天</t>
    <phoneticPr fontId="15" type="noConversion"/>
  </si>
  <si>
    <t>咖啡/茶水无限畅饮</t>
    <phoneticPr fontId="15" type="noConversion"/>
  </si>
  <si>
    <t>个</t>
    <phoneticPr fontId="15" type="noConversion"/>
  </si>
  <si>
    <t>签到处、日程、主会场</t>
    <phoneticPr fontId="15" type="noConversion"/>
  </si>
  <si>
    <t>元</t>
    <phoneticPr fontId="15" type="noConversion"/>
  </si>
  <si>
    <t>300克铜版纸，带压痕</t>
    <phoneticPr fontId="15" type="noConversion"/>
  </si>
  <si>
    <t>张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</si>
</sst>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华文细黑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8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1" xfId="0" applyFont="1" applyBorder="1" applyAlignment="1"/>
    <xf numFmtId="0" fontId="10" fillId="0" borderId="42" xfId="0" applyFont="1" applyBorder="1" applyAlignment="1"/>
    <xf numFmtId="177" fontId="1" fillId="0" borderId="18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39" xfId="0" applyNumberFormat="1" applyFont="1" applyFill="1" applyBorder="1" applyAlignment="1">
      <alignment horizontal="right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9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0"/>
      <c r="B1" s="100"/>
      <c r="C1" s="100"/>
      <c r="D1" s="136" t="s">
        <v>0</v>
      </c>
      <c r="E1" s="136"/>
      <c r="F1" s="136"/>
      <c r="G1" s="136"/>
      <c r="H1" s="100"/>
      <c r="I1" s="100"/>
      <c r="J1" s="100"/>
      <c r="K1" s="125"/>
    </row>
    <row r="2" spans="1:11" s="96" customFormat="1" ht="18">
      <c r="A2" s="102"/>
      <c r="B2" s="102"/>
      <c r="C2" s="102"/>
      <c r="D2" s="136"/>
      <c r="E2" s="136"/>
      <c r="F2" s="136"/>
      <c r="G2" s="136"/>
      <c r="H2" s="102"/>
      <c r="I2" s="102"/>
      <c r="J2" s="102"/>
    </row>
    <row r="3" spans="1:11" s="96" customFormat="1" ht="31.5">
      <c r="A3" s="102"/>
      <c r="B3" s="102"/>
      <c r="C3" s="102"/>
      <c r="D3" s="101"/>
      <c r="E3" s="101"/>
      <c r="F3" s="101"/>
      <c r="G3" s="101"/>
      <c r="H3" s="102"/>
      <c r="I3" s="102"/>
      <c r="J3" s="102"/>
    </row>
    <row r="4" spans="1:11" s="96" customFormat="1" ht="18">
      <c r="A4" s="103" t="s">
        <v>1</v>
      </c>
      <c r="B4" s="103" t="s">
        <v>2</v>
      </c>
      <c r="C4" s="103"/>
      <c r="D4" s="154" t="s">
        <v>3</v>
      </c>
      <c r="E4" s="154"/>
      <c r="F4" s="154"/>
      <c r="G4" s="154" t="s">
        <v>4</v>
      </c>
      <c r="H4" s="154"/>
      <c r="I4" s="154"/>
      <c r="J4" s="154"/>
      <c r="K4" s="126"/>
    </row>
    <row r="5" spans="1:11" s="96" customFormat="1" ht="18">
      <c r="A5" s="102" t="s">
        <v>5</v>
      </c>
      <c r="B5" s="104" t="s">
        <v>6</v>
      </c>
      <c r="C5" s="105" t="s">
        <v>7</v>
      </c>
      <c r="D5" s="103" t="s">
        <v>8</v>
      </c>
      <c r="E5" s="103"/>
      <c r="F5" s="154" t="s">
        <v>9</v>
      </c>
      <c r="G5" s="154"/>
      <c r="H5" s="155" t="s">
        <v>10</v>
      </c>
      <c r="I5" s="155"/>
      <c r="J5" s="155"/>
      <c r="K5" s="126"/>
    </row>
    <row r="6" spans="1:11" s="96" customFormat="1" ht="18">
      <c r="A6" s="102"/>
      <c r="B6" s="102"/>
      <c r="C6" s="102"/>
      <c r="D6" s="106"/>
      <c r="E6" s="102"/>
      <c r="F6" s="102"/>
      <c r="G6" s="102"/>
      <c r="H6" s="102"/>
      <c r="I6" s="102"/>
      <c r="J6" s="102"/>
    </row>
    <row r="7" spans="1:11" s="96" customFormat="1" ht="21.75" customHeight="1">
      <c r="A7" s="145" t="s">
        <v>11</v>
      </c>
      <c r="B7" s="137" t="s">
        <v>12</v>
      </c>
      <c r="C7" s="137" t="s">
        <v>13</v>
      </c>
      <c r="D7" s="137" t="s">
        <v>14</v>
      </c>
      <c r="E7" s="137"/>
      <c r="F7" s="137" t="s">
        <v>15</v>
      </c>
      <c r="G7" s="137"/>
      <c r="H7" s="137" t="s">
        <v>16</v>
      </c>
      <c r="I7" s="137" t="s">
        <v>17</v>
      </c>
      <c r="J7" s="149" t="s">
        <v>18</v>
      </c>
    </row>
    <row r="8" spans="1:11" s="96" customFormat="1" ht="20.25" customHeight="1">
      <c r="A8" s="146"/>
      <c r="B8" s="138"/>
      <c r="C8" s="138"/>
      <c r="D8" s="107" t="s">
        <v>19</v>
      </c>
      <c r="E8" s="108" t="s">
        <v>20</v>
      </c>
      <c r="F8" s="138"/>
      <c r="G8" s="138"/>
      <c r="H8" s="138"/>
      <c r="I8" s="138"/>
      <c r="J8" s="150"/>
    </row>
    <row r="9" spans="1:11" s="97" customFormat="1" ht="38.25" customHeight="1">
      <c r="A9" s="109"/>
      <c r="B9" s="147" t="s">
        <v>21</v>
      </c>
      <c r="C9" s="110"/>
      <c r="D9" s="111"/>
      <c r="E9" s="111"/>
      <c r="F9" s="151"/>
      <c r="G9" s="139"/>
      <c r="H9" s="112"/>
      <c r="I9" s="112"/>
      <c r="J9" s="127"/>
    </row>
    <row r="10" spans="1:11" s="97" customFormat="1" ht="38.25" customHeight="1">
      <c r="A10" s="109"/>
      <c r="B10" s="148"/>
      <c r="C10" s="110"/>
      <c r="D10" s="111"/>
      <c r="E10" s="111"/>
      <c r="F10" s="152"/>
      <c r="G10" s="153"/>
      <c r="H10" s="112"/>
      <c r="I10" s="112"/>
      <c r="J10" s="127"/>
    </row>
    <row r="11" spans="1:11" s="97" customFormat="1" ht="38.25" customHeight="1">
      <c r="A11" s="109"/>
      <c r="B11" s="148"/>
      <c r="C11" s="110"/>
      <c r="D11" s="111"/>
      <c r="E11" s="111"/>
      <c r="F11" s="151"/>
      <c r="G11" s="139"/>
      <c r="H11" s="112"/>
      <c r="I11" s="112"/>
      <c r="J11" s="127"/>
    </row>
    <row r="12" spans="1:11" s="97" customFormat="1" ht="21.75" customHeight="1">
      <c r="A12" s="109"/>
      <c r="B12" s="148"/>
      <c r="C12" s="110"/>
      <c r="D12" s="111"/>
      <c r="E12" s="111"/>
      <c r="F12" s="139"/>
      <c r="G12" s="139"/>
      <c r="H12" s="112"/>
      <c r="I12" s="112"/>
      <c r="J12" s="127"/>
    </row>
    <row r="13" spans="1:11" s="97" customFormat="1" ht="21.75" customHeight="1">
      <c r="A13" s="109"/>
      <c r="B13" s="148"/>
      <c r="C13" s="110"/>
      <c r="D13" s="111"/>
      <c r="E13" s="111"/>
      <c r="F13" s="139"/>
      <c r="G13" s="139"/>
      <c r="H13" s="112"/>
      <c r="I13" s="112"/>
      <c r="J13" s="127"/>
    </row>
    <row r="14" spans="1:11" s="97" customFormat="1" ht="21.75" customHeight="1">
      <c r="A14" s="109"/>
      <c r="B14" s="148"/>
      <c r="C14" s="110"/>
      <c r="D14" s="111"/>
      <c r="E14" s="111"/>
      <c r="F14" s="139"/>
      <c r="G14" s="139"/>
      <c r="H14" s="112"/>
      <c r="I14" s="112"/>
      <c r="J14" s="127"/>
    </row>
    <row r="15" spans="1:11" s="97" customFormat="1" ht="21.75" customHeight="1">
      <c r="A15" s="113" t="s">
        <v>22</v>
      </c>
      <c r="B15" s="140">
        <f>SUM(J9:J14)</f>
        <v>0</v>
      </c>
      <c r="C15" s="140"/>
      <c r="D15" s="140"/>
      <c r="E15" s="140"/>
      <c r="F15" s="140"/>
      <c r="G15" s="140"/>
      <c r="H15" s="140"/>
      <c r="I15" s="140"/>
      <c r="J15" s="141"/>
    </row>
    <row r="16" spans="1:11" s="97" customFormat="1" ht="18.75" customHeight="1">
      <c r="A16" s="142" t="s">
        <v>23</v>
      </c>
      <c r="B16" s="143"/>
      <c r="C16" s="143"/>
      <c r="D16" s="143"/>
      <c r="E16" s="143"/>
      <c r="F16" s="143"/>
      <c r="G16" s="143"/>
      <c r="H16" s="143"/>
      <c r="I16" s="143"/>
      <c r="J16" s="144"/>
    </row>
    <row r="17" spans="1:10" s="98" customFormat="1" ht="36.75" customHeight="1">
      <c r="A17" s="114" t="s">
        <v>24</v>
      </c>
      <c r="B17" s="115"/>
      <c r="C17" s="115"/>
      <c r="D17" s="116"/>
      <c r="E17" s="115" t="s">
        <v>25</v>
      </c>
      <c r="F17" s="115"/>
      <c r="G17" s="115"/>
      <c r="H17" s="115" t="s">
        <v>26</v>
      </c>
      <c r="I17" s="115"/>
      <c r="J17" s="128"/>
    </row>
    <row r="18" spans="1:10" s="98" customFormat="1" ht="36" customHeight="1">
      <c r="A18" s="117" t="s">
        <v>27</v>
      </c>
      <c r="B18" s="118"/>
      <c r="C18" s="118"/>
      <c r="D18" s="119"/>
      <c r="E18" s="118" t="s">
        <v>28</v>
      </c>
      <c r="F18" s="118"/>
      <c r="G18" s="118"/>
      <c r="H18" s="118"/>
      <c r="I18" s="118"/>
      <c r="J18" s="129"/>
    </row>
    <row r="19" spans="1:10" ht="36" customHeight="1">
      <c r="A19" s="120"/>
      <c r="B19" s="121"/>
      <c r="C19" s="121"/>
      <c r="D19" s="122"/>
      <c r="E19" s="121"/>
      <c r="F19" s="121"/>
      <c r="G19" s="121"/>
      <c r="H19" s="121"/>
      <c r="I19" s="121"/>
      <c r="J19" s="121"/>
    </row>
    <row r="20" spans="1:10" ht="17.25">
      <c r="A20" s="123"/>
      <c r="B20" s="123"/>
      <c r="C20" s="123"/>
      <c r="D20" s="124"/>
      <c r="E20" s="123"/>
      <c r="F20" s="123"/>
      <c r="G20" s="123"/>
      <c r="H20" s="123"/>
      <c r="I20" s="123"/>
      <c r="J20" s="123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4" t="s">
        <v>30</v>
      </c>
      <c r="C1" s="184"/>
      <c r="D1" s="184"/>
      <c r="E1" s="184"/>
      <c r="F1" s="184"/>
      <c r="G1" s="184"/>
      <c r="H1" s="184"/>
      <c r="I1" s="184"/>
      <c r="J1" s="184"/>
    </row>
    <row r="2" spans="1:23" s="1" customFormat="1" ht="26.1" customHeight="1">
      <c r="A2" s="7" t="s">
        <v>31</v>
      </c>
      <c r="B2" s="185" t="s">
        <v>32</v>
      </c>
      <c r="C2" s="184"/>
      <c r="D2" s="184"/>
      <c r="E2" s="184"/>
      <c r="F2" s="184"/>
      <c r="G2" s="184"/>
      <c r="H2" s="184"/>
      <c r="I2" s="184"/>
      <c r="J2" s="184"/>
    </row>
    <row r="3" spans="1:23" s="1" customFormat="1" ht="26.1" customHeight="1">
      <c r="A3" s="7" t="s">
        <v>33</v>
      </c>
      <c r="B3" s="184" t="s">
        <v>34</v>
      </c>
      <c r="C3" s="184"/>
      <c r="D3" s="184"/>
      <c r="E3" s="184"/>
      <c r="F3" s="184"/>
      <c r="G3" s="184"/>
      <c r="H3" s="184"/>
      <c r="I3" s="184"/>
      <c r="J3" s="184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1" t="s">
        <v>41</v>
      </c>
      <c r="B7" s="192"/>
      <c r="C7" s="193"/>
      <c r="D7" s="186" t="s">
        <v>42</v>
      </c>
      <c r="E7" s="186"/>
      <c r="F7" s="186"/>
      <c r="G7" s="186"/>
      <c r="H7" s="186"/>
      <c r="I7" s="186"/>
      <c r="J7" s="189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94"/>
      <c r="B8" s="195"/>
      <c r="C8" s="196"/>
      <c r="D8" s="187" t="s">
        <v>44</v>
      </c>
      <c r="E8" s="187"/>
      <c r="F8" s="187"/>
      <c r="G8" s="187"/>
      <c r="H8" s="188" t="s">
        <v>45</v>
      </c>
      <c r="I8" s="188"/>
      <c r="J8" s="19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97"/>
      <c r="B9" s="198"/>
      <c r="C9" s="199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9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59" t="s">
        <v>50</v>
      </c>
      <c r="B10" s="180" t="s">
        <v>51</v>
      </c>
      <c r="C10" s="181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160"/>
      <c r="B11" s="180" t="s">
        <v>55</v>
      </c>
      <c r="C11" s="181"/>
      <c r="D11" s="22">
        <v>20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82" t="s">
        <v>56</v>
      </c>
      <c r="B12" s="183"/>
      <c r="C12" s="183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1.95" customHeight="1">
      <c r="A13" s="161"/>
      <c r="B13" s="176" t="s">
        <v>58</v>
      </c>
      <c r="C13" s="177"/>
      <c r="D13" s="27">
        <v>50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4000</v>
      </c>
      <c r="J13" s="55" t="s">
        <v>61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1.95" customHeight="1">
      <c r="A14" s="161"/>
      <c r="B14" s="176" t="s">
        <v>62</v>
      </c>
      <c r="C14" s="177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>
      <c r="A15" s="173" t="s">
        <v>63</v>
      </c>
      <c r="B15" s="174"/>
      <c r="C15" s="174"/>
      <c r="D15" s="17"/>
      <c r="E15" s="17"/>
      <c r="F15" s="17"/>
      <c r="G15" s="17"/>
      <c r="H15" s="17"/>
      <c r="I15" s="51">
        <f>SUM(I13:I14)</f>
        <v>4000</v>
      </c>
      <c r="J15" s="57"/>
    </row>
    <row r="16" spans="1:23" s="3" customFormat="1" ht="23.1" customHeight="1">
      <c r="A16" s="162" t="s">
        <v>64</v>
      </c>
      <c r="B16" s="178" t="s">
        <v>65</v>
      </c>
      <c r="C16" s="179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v>13000</v>
      </c>
      <c r="J16" s="59" t="s">
        <v>68</v>
      </c>
    </row>
    <row r="17" spans="1:10" s="3" customFormat="1" ht="23.1" customHeight="1">
      <c r="A17" s="163"/>
      <c r="B17" s="178" t="s">
        <v>69</v>
      </c>
      <c r="C17" s="179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>
      <c r="A18" s="173" t="s">
        <v>71</v>
      </c>
      <c r="B18" s="174"/>
      <c r="C18" s="174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>
      <c r="A19" s="163"/>
      <c r="B19" s="176" t="s">
        <v>72</v>
      </c>
      <c r="C19" s="177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>
      <c r="A20" s="163"/>
      <c r="B20" s="176" t="s">
        <v>76</v>
      </c>
      <c r="C20" s="177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>
      <c r="A21" s="163"/>
      <c r="B21" s="176" t="s">
        <v>78</v>
      </c>
      <c r="C21" s="177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>H21*F21*D21</f>
        <v>400</v>
      </c>
      <c r="J21" s="61" t="s">
        <v>80</v>
      </c>
    </row>
    <row r="22" spans="1:10" s="2" customFormat="1" ht="24" customHeight="1">
      <c r="A22" s="163"/>
      <c r="B22" s="176" t="s">
        <v>81</v>
      </c>
      <c r="C22" s="177"/>
      <c r="D22" s="32">
        <v>2</v>
      </c>
      <c r="E22" s="32" t="s">
        <v>82</v>
      </c>
      <c r="F22" s="32">
        <v>1</v>
      </c>
      <c r="G22" s="32" t="s">
        <v>60</v>
      </c>
      <c r="H22" s="33">
        <v>50</v>
      </c>
      <c r="I22" s="23">
        <v>100</v>
      </c>
      <c r="J22" s="61"/>
    </row>
    <row r="23" spans="1:10" s="2" customFormat="1" ht="24" customHeight="1">
      <c r="A23" s="163"/>
      <c r="B23" s="176" t="s">
        <v>83</v>
      </c>
      <c r="C23" s="177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v>100</v>
      </c>
      <c r="J23" s="61"/>
    </row>
    <row r="24" spans="1:10" s="2" customFormat="1" ht="24" customHeight="1">
      <c r="A24" s="163"/>
      <c r="B24" s="176" t="s">
        <v>85</v>
      </c>
      <c r="C24" s="177"/>
      <c r="D24" s="32">
        <v>10</v>
      </c>
      <c r="E24" s="32" t="s">
        <v>73</v>
      </c>
      <c r="F24" s="32">
        <v>1</v>
      </c>
      <c r="G24" s="32" t="s">
        <v>60</v>
      </c>
      <c r="H24" s="33">
        <v>100</v>
      </c>
      <c r="I24" s="23">
        <f>H24*F24*D24</f>
        <v>1000</v>
      </c>
      <c r="J24" s="61" t="s">
        <v>86</v>
      </c>
    </row>
    <row r="25" spans="1:10" s="2" customFormat="1" ht="24" customHeight="1">
      <c r="A25" s="163"/>
      <c r="B25" s="168" t="s">
        <v>87</v>
      </c>
      <c r="C25" s="169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>
      <c r="A26" s="163"/>
      <c r="B26" s="168" t="s">
        <v>89</v>
      </c>
      <c r="C26" s="169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>
      <c r="A27" s="163"/>
      <c r="B27" s="168" t="s">
        <v>91</v>
      </c>
      <c r="C27" s="169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>
      <c r="A28" s="173" t="s">
        <v>93</v>
      </c>
      <c r="B28" s="174"/>
      <c r="C28" s="174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>
      <c r="A29" s="164" t="s">
        <v>94</v>
      </c>
      <c r="B29" s="175" t="s">
        <v>95</v>
      </c>
      <c r="C29" s="175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>
      <c r="A30" s="165"/>
      <c r="B30" s="166" t="s">
        <v>97</v>
      </c>
      <c r="C30" s="167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>
      <c r="A31" s="165"/>
      <c r="B31" s="166" t="s">
        <v>94</v>
      </c>
      <c r="C31" s="167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>
      <c r="A32" s="165"/>
      <c r="B32" s="168" t="s">
        <v>99</v>
      </c>
      <c r="C32" s="169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>
      <c r="A33" s="24" t="s">
        <v>100</v>
      </c>
      <c r="B33" s="170"/>
      <c r="C33" s="170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29558</v>
      </c>
      <c r="J34" s="65"/>
    </row>
    <row r="35" spans="1:10" s="2" customFormat="1">
      <c r="A35" s="171" t="s">
        <v>102</v>
      </c>
      <c r="B35" s="172"/>
      <c r="C35" s="172"/>
      <c r="D35" s="43"/>
      <c r="E35" s="44"/>
      <c r="F35" s="44"/>
      <c r="G35" s="44"/>
      <c r="H35" s="44"/>
      <c r="I35" s="66">
        <f>SUM(I34-I33)*10%</f>
        <v>2595</v>
      </c>
      <c r="J35" s="67"/>
    </row>
    <row r="36" spans="1:10" s="2" customFormat="1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1929.1799999999998</v>
      </c>
      <c r="J36" s="67"/>
    </row>
    <row r="37" spans="1:10" s="2" customFormat="1" ht="23.1" customHeight="1">
      <c r="A37" s="156" t="s">
        <v>104</v>
      </c>
      <c r="B37" s="157"/>
      <c r="C37" s="158"/>
      <c r="D37" s="46"/>
      <c r="E37" s="47"/>
      <c r="F37" s="47"/>
      <c r="G37" s="47"/>
      <c r="H37" s="47"/>
      <c r="I37" s="68">
        <f>I34+I35+I36</f>
        <v>34082.18</v>
      </c>
      <c r="J37" s="69"/>
    </row>
    <row r="38" spans="1:10" ht="16.5" customHeight="1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tabSelected="1" topLeftCell="A10" zoomScale="70" zoomScaleNormal="70" workbookViewId="0">
      <selection activeCell="I26" sqref="I26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49" t="s">
        <v>105</v>
      </c>
      <c r="B1" s="70" t="s">
        <v>120</v>
      </c>
      <c r="C1" s="70"/>
      <c r="D1" s="70"/>
      <c r="E1" s="70"/>
      <c r="F1" s="70"/>
      <c r="G1" s="70"/>
      <c r="H1" s="70"/>
      <c r="I1" s="83"/>
      <c r="J1" s="84"/>
    </row>
    <row r="2" spans="1:23" s="1" customFormat="1" ht="26.1" customHeight="1">
      <c r="A2" s="49" t="s">
        <v>106</v>
      </c>
      <c r="B2" s="131" t="s">
        <v>118</v>
      </c>
      <c r="C2" s="70"/>
      <c r="D2" s="70"/>
      <c r="E2" s="70"/>
      <c r="F2" s="70"/>
      <c r="G2" s="70"/>
      <c r="H2" s="70"/>
      <c r="I2" s="83"/>
      <c r="J2" s="84"/>
    </row>
    <row r="3" spans="1:23" s="1" customFormat="1" ht="21" customHeight="1">
      <c r="A3" s="49" t="s">
        <v>107</v>
      </c>
      <c r="B3" s="71" t="s">
        <v>129</v>
      </c>
      <c r="C3" s="70"/>
      <c r="D3" s="71"/>
      <c r="E3" s="71"/>
      <c r="F3" s="71"/>
      <c r="G3" s="71"/>
      <c r="H3" s="71"/>
      <c r="I3" s="85"/>
      <c r="J3" s="71"/>
    </row>
    <row r="4" spans="1:23" s="1" customFormat="1" ht="21" customHeight="1">
      <c r="A4" s="49" t="s">
        <v>108</v>
      </c>
      <c r="B4" s="71" t="s">
        <v>124</v>
      </c>
      <c r="C4" s="70"/>
      <c r="D4" s="71"/>
      <c r="E4" s="71"/>
      <c r="F4" s="71"/>
      <c r="G4" s="71"/>
      <c r="H4" s="71"/>
      <c r="I4" s="85"/>
      <c r="J4" s="71"/>
    </row>
    <row r="5" spans="1:23" s="1" customFormat="1" ht="20.100000000000001" customHeight="1">
      <c r="A5" s="49" t="s">
        <v>37</v>
      </c>
      <c r="B5" s="72" t="s">
        <v>125</v>
      </c>
      <c r="C5" s="70"/>
      <c r="D5" s="73"/>
      <c r="E5" s="73"/>
      <c r="F5" s="73"/>
      <c r="G5" s="73"/>
      <c r="H5" s="74"/>
      <c r="I5" s="74"/>
      <c r="J5" s="73"/>
    </row>
    <row r="6" spans="1:23" s="1" customFormat="1" ht="26.1" customHeight="1">
      <c r="A6" s="49" t="s">
        <v>39</v>
      </c>
      <c r="B6" s="75" t="s">
        <v>126</v>
      </c>
      <c r="C6" s="75"/>
      <c r="D6" s="75"/>
      <c r="E6" s="75"/>
      <c r="F6" s="75"/>
      <c r="G6" s="75"/>
      <c r="H6" s="75"/>
      <c r="I6" s="86"/>
      <c r="J6" s="75"/>
    </row>
    <row r="7" spans="1:23" ht="16.5" customHeight="1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7"/>
      <c r="J7" s="88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32" t="s">
        <v>119</v>
      </c>
      <c r="B8" s="15"/>
      <c r="C8" s="16"/>
      <c r="D8" s="78" t="s">
        <v>44</v>
      </c>
      <c r="E8" s="79"/>
      <c r="F8" s="79"/>
      <c r="G8" s="80"/>
      <c r="H8" s="81" t="s">
        <v>45</v>
      </c>
      <c r="I8" s="89"/>
      <c r="J8" s="9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9"/>
      <c r="B9" s="20"/>
      <c r="C9" s="21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91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33"/>
      <c r="B10" s="176" t="s">
        <v>127</v>
      </c>
      <c r="C10" s="177"/>
      <c r="D10" s="27">
        <v>157</v>
      </c>
      <c r="E10" s="27" t="s">
        <v>121</v>
      </c>
      <c r="F10" s="27">
        <v>1</v>
      </c>
      <c r="G10" s="27" t="s">
        <v>60</v>
      </c>
      <c r="H10" s="28">
        <v>158</v>
      </c>
      <c r="I10" s="23">
        <f>H10*F10*D10</f>
        <v>24806</v>
      </c>
      <c r="J10" s="55" t="s">
        <v>130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133"/>
      <c r="B11" s="176" t="s">
        <v>139</v>
      </c>
      <c r="C11" s="177"/>
      <c r="D11" s="27">
        <v>1</v>
      </c>
      <c r="E11" s="27" t="s">
        <v>138</v>
      </c>
      <c r="F11" s="27">
        <v>1</v>
      </c>
      <c r="G11" s="27" t="s">
        <v>133</v>
      </c>
      <c r="H11" s="28">
        <v>2000</v>
      </c>
      <c r="I11" s="23">
        <f>D11*F11*H11</f>
        <v>2000</v>
      </c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73" t="s">
        <v>63</v>
      </c>
      <c r="B12" s="174"/>
      <c r="C12" s="174"/>
      <c r="D12" s="17"/>
      <c r="E12" s="17"/>
      <c r="F12" s="17"/>
      <c r="G12" s="17"/>
      <c r="H12" s="17"/>
      <c r="I12" s="51">
        <f>SUM(I10:I11)</f>
        <v>26806</v>
      </c>
      <c r="J12" s="57"/>
    </row>
    <row r="13" spans="1:23" s="2" customFormat="1" ht="23.1" customHeight="1">
      <c r="A13" s="130" t="s">
        <v>65</v>
      </c>
      <c r="B13" s="176" t="s">
        <v>122</v>
      </c>
      <c r="C13" s="177"/>
      <c r="D13" s="32">
        <v>1</v>
      </c>
      <c r="E13" s="27" t="s">
        <v>66</v>
      </c>
      <c r="F13" s="32">
        <v>1</v>
      </c>
      <c r="G13" s="27" t="s">
        <v>67</v>
      </c>
      <c r="H13" s="82">
        <v>25000</v>
      </c>
      <c r="I13" s="92">
        <f>D13*F13*H13</f>
        <v>25000</v>
      </c>
      <c r="J13" s="93" t="s">
        <v>128</v>
      </c>
    </row>
    <row r="14" spans="1:23" s="2" customFormat="1" ht="23.1" customHeight="1">
      <c r="A14" s="134"/>
      <c r="B14" s="176" t="s">
        <v>131</v>
      </c>
      <c r="C14" s="177"/>
      <c r="D14" s="32">
        <v>1</v>
      </c>
      <c r="E14" s="27" t="s">
        <v>132</v>
      </c>
      <c r="F14" s="32">
        <v>1</v>
      </c>
      <c r="G14" s="27" t="s">
        <v>133</v>
      </c>
      <c r="H14" s="82">
        <v>380</v>
      </c>
      <c r="I14" s="92">
        <v>0</v>
      </c>
      <c r="J14" s="135" t="s">
        <v>134</v>
      </c>
    </row>
    <row r="15" spans="1:23" s="2" customFormat="1" ht="23.1" customHeight="1">
      <c r="A15" s="134"/>
      <c r="B15" s="176" t="s">
        <v>135</v>
      </c>
      <c r="C15" s="177"/>
      <c r="D15" s="32">
        <v>3</v>
      </c>
      <c r="E15" s="27" t="s">
        <v>140</v>
      </c>
      <c r="F15" s="32">
        <v>1</v>
      </c>
      <c r="G15" s="27" t="s">
        <v>133</v>
      </c>
      <c r="H15" s="82">
        <v>260</v>
      </c>
      <c r="I15" s="92">
        <f>D15*F15*H15</f>
        <v>780</v>
      </c>
      <c r="J15" s="135" t="s">
        <v>141</v>
      </c>
    </row>
    <row r="16" spans="1:23" s="2" customFormat="1" ht="23.1" customHeight="1">
      <c r="A16" s="134"/>
      <c r="B16" s="176" t="s">
        <v>136</v>
      </c>
      <c r="C16" s="177"/>
      <c r="D16" s="32">
        <v>26</v>
      </c>
      <c r="E16" s="27" t="s">
        <v>140</v>
      </c>
      <c r="F16" s="32">
        <v>1</v>
      </c>
      <c r="G16" s="27" t="s">
        <v>133</v>
      </c>
      <c r="H16" s="82">
        <v>6</v>
      </c>
      <c r="I16" s="92">
        <f>D16*F16*H16</f>
        <v>156</v>
      </c>
      <c r="J16" s="135" t="s">
        <v>143</v>
      </c>
    </row>
    <row r="17" spans="1:10" s="2" customFormat="1" ht="23.1" customHeight="1">
      <c r="A17" s="134"/>
      <c r="B17" s="176" t="s">
        <v>137</v>
      </c>
      <c r="C17" s="177"/>
      <c r="D17" s="32">
        <v>0.3</v>
      </c>
      <c r="E17" s="27" t="s">
        <v>142</v>
      </c>
      <c r="F17" s="32">
        <v>1</v>
      </c>
      <c r="G17" s="27" t="s">
        <v>144</v>
      </c>
      <c r="H17" s="82">
        <v>340</v>
      </c>
      <c r="I17" s="92">
        <f>D17*F17*H17</f>
        <v>102</v>
      </c>
      <c r="J17" s="135"/>
    </row>
    <row r="18" spans="1:10" s="2" customFormat="1" ht="16.5" customHeight="1">
      <c r="A18" s="173" t="s">
        <v>71</v>
      </c>
      <c r="B18" s="174"/>
      <c r="C18" s="174"/>
      <c r="D18" s="17"/>
      <c r="E18" s="17"/>
      <c r="F18" s="17"/>
      <c r="G18" s="17"/>
      <c r="H18" s="17"/>
      <c r="I18" s="51">
        <f>SUM(I13:I17)</f>
        <v>26038</v>
      </c>
      <c r="J18" s="57"/>
    </row>
    <row r="19" spans="1:10" s="2" customFormat="1" ht="24" customHeight="1">
      <c r="A19" s="164" t="s">
        <v>94</v>
      </c>
      <c r="B19" s="175" t="s">
        <v>110</v>
      </c>
      <c r="C19" s="175"/>
      <c r="D19" s="34">
        <v>2</v>
      </c>
      <c r="E19" s="34" t="s">
        <v>59</v>
      </c>
      <c r="F19" s="34">
        <v>2</v>
      </c>
      <c r="G19" s="34" t="s">
        <v>60</v>
      </c>
      <c r="H19" s="35">
        <v>200</v>
      </c>
      <c r="I19" s="35">
        <f>H19*F19*D19</f>
        <v>800</v>
      </c>
      <c r="J19" s="200" t="s">
        <v>123</v>
      </c>
    </row>
    <row r="20" spans="1:10" s="2" customFormat="1" ht="24" customHeight="1">
      <c r="A20" s="165"/>
      <c r="B20" s="166" t="s">
        <v>111</v>
      </c>
      <c r="C20" s="167"/>
      <c r="D20" s="34">
        <v>2</v>
      </c>
      <c r="E20" s="34" t="s">
        <v>59</v>
      </c>
      <c r="F20" s="34">
        <v>1</v>
      </c>
      <c r="G20" s="34" t="s">
        <v>66</v>
      </c>
      <c r="H20" s="35">
        <v>100</v>
      </c>
      <c r="I20" s="35">
        <f>H20*F20*D20</f>
        <v>200</v>
      </c>
      <c r="J20" s="201"/>
    </row>
    <row r="21" spans="1:10" s="2" customFormat="1" ht="24" customHeight="1">
      <c r="A21" s="165"/>
      <c r="B21" s="166" t="s">
        <v>112</v>
      </c>
      <c r="C21" s="167"/>
      <c r="D21" s="34">
        <v>2</v>
      </c>
      <c r="E21" s="34" t="s">
        <v>59</v>
      </c>
      <c r="F21" s="34">
        <v>1</v>
      </c>
      <c r="G21" s="34" t="s">
        <v>66</v>
      </c>
      <c r="H21" s="35">
        <v>500</v>
      </c>
      <c r="I21" s="35">
        <f>H21*F21*D21</f>
        <v>1000</v>
      </c>
      <c r="J21" s="202"/>
    </row>
    <row r="22" spans="1:10" s="2" customFormat="1" ht="16.5" customHeight="1">
      <c r="A22" s="173" t="s">
        <v>100</v>
      </c>
      <c r="B22" s="174"/>
      <c r="C22" s="174"/>
      <c r="D22" s="17"/>
      <c r="E22" s="17"/>
      <c r="F22" s="17"/>
      <c r="G22" s="17"/>
      <c r="H22" s="17"/>
      <c r="I22" s="51">
        <f>SUM(I19:I21)</f>
        <v>2000</v>
      </c>
      <c r="J22" s="57"/>
    </row>
    <row r="23" spans="1:10" s="2" customFormat="1" ht="24" customHeight="1">
      <c r="A23" s="38" t="s">
        <v>49</v>
      </c>
      <c r="B23" s="39"/>
      <c r="C23" s="39"/>
      <c r="D23" s="40"/>
      <c r="E23" s="40"/>
      <c r="F23" s="40"/>
      <c r="G23" s="40"/>
      <c r="H23" s="41"/>
      <c r="I23" s="64">
        <f>I12+I18+I22</f>
        <v>54844</v>
      </c>
      <c r="J23" s="65"/>
    </row>
    <row r="24" spans="1:10" s="2" customFormat="1" ht="24" customHeight="1">
      <c r="A24" s="38" t="s">
        <v>113</v>
      </c>
      <c r="B24" s="39"/>
      <c r="C24" s="39"/>
      <c r="D24" s="40"/>
      <c r="E24" s="40"/>
      <c r="F24" s="40"/>
      <c r="G24" s="40"/>
      <c r="H24" s="40"/>
      <c r="I24" s="64">
        <f>I23*0.1</f>
        <v>5484.4000000000005</v>
      </c>
      <c r="J24" s="65"/>
    </row>
    <row r="25" spans="1:10" s="2" customFormat="1" ht="24" customHeight="1">
      <c r="A25" s="40" t="s">
        <v>101</v>
      </c>
      <c r="B25" s="39"/>
      <c r="C25" s="39"/>
      <c r="D25" s="40"/>
      <c r="E25" s="40"/>
      <c r="F25" s="40"/>
      <c r="G25" s="40"/>
      <c r="H25" s="40"/>
      <c r="I25" s="94">
        <f>SUM(I23:I24)</f>
        <v>60328.4</v>
      </c>
      <c r="J25" s="95"/>
    </row>
    <row r="27" spans="1:10">
      <c r="I27" s="5" t="s">
        <v>109</v>
      </c>
      <c r="J27" s="4"/>
    </row>
  </sheetData>
  <mergeCells count="15">
    <mergeCell ref="A22:C22"/>
    <mergeCell ref="A18:C18"/>
    <mergeCell ref="A19:A21"/>
    <mergeCell ref="B20:C20"/>
    <mergeCell ref="B21:C21"/>
    <mergeCell ref="B19:C19"/>
    <mergeCell ref="B11:C11"/>
    <mergeCell ref="B10:C10"/>
    <mergeCell ref="J19:J21"/>
    <mergeCell ref="B13:C13"/>
    <mergeCell ref="A12:C12"/>
    <mergeCell ref="B14:C14"/>
    <mergeCell ref="B15:C15"/>
    <mergeCell ref="B16:C16"/>
    <mergeCell ref="B17:C17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4" t="s">
        <v>30</v>
      </c>
      <c r="C1" s="184"/>
      <c r="D1" s="184"/>
      <c r="E1" s="184"/>
      <c r="F1" s="184"/>
      <c r="G1" s="184"/>
      <c r="H1" s="184"/>
      <c r="I1" s="184"/>
      <c r="J1" s="184"/>
    </row>
    <row r="2" spans="1:23" s="1" customFormat="1" ht="26.1" customHeight="1">
      <c r="A2" s="7" t="s">
        <v>31</v>
      </c>
      <c r="B2" s="185" t="s">
        <v>32</v>
      </c>
      <c r="C2" s="184"/>
      <c r="D2" s="184"/>
      <c r="E2" s="184"/>
      <c r="F2" s="184"/>
      <c r="G2" s="184"/>
      <c r="H2" s="184"/>
      <c r="I2" s="184"/>
      <c r="J2" s="184"/>
    </row>
    <row r="3" spans="1:23" s="1" customFormat="1" ht="26.1" customHeight="1">
      <c r="A3" s="7" t="s">
        <v>33</v>
      </c>
      <c r="B3" s="184" t="s">
        <v>114</v>
      </c>
      <c r="C3" s="184"/>
      <c r="D3" s="184"/>
      <c r="E3" s="184"/>
      <c r="F3" s="184"/>
      <c r="G3" s="184"/>
      <c r="H3" s="184"/>
      <c r="I3" s="184"/>
      <c r="J3" s="184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115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1" t="s">
        <v>41</v>
      </c>
      <c r="B7" s="192"/>
      <c r="C7" s="193"/>
      <c r="D7" s="186" t="s">
        <v>42</v>
      </c>
      <c r="E7" s="186"/>
      <c r="F7" s="186"/>
      <c r="G7" s="186"/>
      <c r="H7" s="186"/>
      <c r="I7" s="186"/>
      <c r="J7" s="189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94"/>
      <c r="B8" s="195"/>
      <c r="C8" s="196"/>
      <c r="D8" s="187" t="s">
        <v>44</v>
      </c>
      <c r="E8" s="187"/>
      <c r="F8" s="187"/>
      <c r="G8" s="187"/>
      <c r="H8" s="188" t="s">
        <v>45</v>
      </c>
      <c r="I8" s="188"/>
      <c r="J8" s="19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97"/>
      <c r="B9" s="198"/>
      <c r="C9" s="199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9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59" t="s">
        <v>50</v>
      </c>
      <c r="B10" s="180" t="s">
        <v>51</v>
      </c>
      <c r="C10" s="181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160"/>
      <c r="B11" s="180" t="s">
        <v>55</v>
      </c>
      <c r="C11" s="181"/>
      <c r="D11" s="22">
        <v>50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82" t="s">
        <v>56</v>
      </c>
      <c r="B12" s="183"/>
      <c r="C12" s="183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1.95" customHeight="1">
      <c r="A13" s="161"/>
      <c r="B13" s="176" t="s">
        <v>58</v>
      </c>
      <c r="C13" s="177"/>
      <c r="D13" s="27">
        <v>100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8000</v>
      </c>
      <c r="J13" s="55" t="s">
        <v>116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1.95" customHeight="1">
      <c r="A14" s="161"/>
      <c r="B14" s="176" t="s">
        <v>62</v>
      </c>
      <c r="C14" s="177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>
      <c r="A15" s="173" t="s">
        <v>63</v>
      </c>
      <c r="B15" s="174"/>
      <c r="C15" s="174"/>
      <c r="D15" s="17"/>
      <c r="E15" s="17"/>
      <c r="F15" s="17"/>
      <c r="G15" s="17"/>
      <c r="H15" s="17"/>
      <c r="I15" s="51">
        <f>SUM(I13:I14)</f>
        <v>8000</v>
      </c>
      <c r="J15" s="57"/>
    </row>
    <row r="16" spans="1:23" s="3" customFormat="1" ht="23.1" customHeight="1">
      <c r="A16" s="162" t="s">
        <v>64</v>
      </c>
      <c r="B16" s="178" t="s">
        <v>65</v>
      </c>
      <c r="C16" s="179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f>H16*F16*D16</f>
        <v>13000</v>
      </c>
      <c r="J16" s="59" t="s">
        <v>68</v>
      </c>
    </row>
    <row r="17" spans="1:10" s="3" customFormat="1" ht="23.1" customHeight="1">
      <c r="A17" s="163"/>
      <c r="B17" s="178" t="s">
        <v>117</v>
      </c>
      <c r="C17" s="179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>
      <c r="A18" s="173" t="s">
        <v>71</v>
      </c>
      <c r="B18" s="174"/>
      <c r="C18" s="174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>
      <c r="A19" s="163"/>
      <c r="B19" s="176" t="s">
        <v>72</v>
      </c>
      <c r="C19" s="177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>
      <c r="A20" s="163"/>
      <c r="B20" s="176" t="s">
        <v>76</v>
      </c>
      <c r="C20" s="177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>
      <c r="A21" s="163"/>
      <c r="B21" s="176" t="s">
        <v>78</v>
      </c>
      <c r="C21" s="177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 t="shared" ref="I21:I24" si="0">H21*F21*D21</f>
        <v>400</v>
      </c>
      <c r="J21" s="61" t="s">
        <v>80</v>
      </c>
    </row>
    <row r="22" spans="1:10" s="2" customFormat="1" ht="24" customHeight="1">
      <c r="A22" s="163"/>
      <c r="B22" s="176" t="s">
        <v>85</v>
      </c>
      <c r="C22" s="177"/>
      <c r="D22" s="32">
        <v>10</v>
      </c>
      <c r="E22" s="32" t="s">
        <v>73</v>
      </c>
      <c r="F22" s="32">
        <v>1</v>
      </c>
      <c r="G22" s="32" t="s">
        <v>60</v>
      </c>
      <c r="H22" s="33">
        <v>100</v>
      </c>
      <c r="I22" s="23">
        <f t="shared" si="0"/>
        <v>1000</v>
      </c>
      <c r="J22" s="61" t="s">
        <v>86</v>
      </c>
    </row>
    <row r="23" spans="1:10" s="2" customFormat="1" ht="24" customHeight="1">
      <c r="A23" s="163"/>
      <c r="B23" s="176" t="s">
        <v>83</v>
      </c>
      <c r="C23" s="177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f t="shared" si="0"/>
        <v>100</v>
      </c>
      <c r="J23" s="61"/>
    </row>
    <row r="24" spans="1:10" s="2" customFormat="1" ht="24" customHeight="1">
      <c r="A24" s="163"/>
      <c r="B24" s="176" t="s">
        <v>81</v>
      </c>
      <c r="C24" s="177"/>
      <c r="D24" s="32">
        <v>2</v>
      </c>
      <c r="E24" s="32" t="s">
        <v>82</v>
      </c>
      <c r="F24" s="32">
        <v>1</v>
      </c>
      <c r="G24" s="32" t="s">
        <v>60</v>
      </c>
      <c r="H24" s="33">
        <v>50</v>
      </c>
      <c r="I24" s="23">
        <f t="shared" si="0"/>
        <v>100</v>
      </c>
      <c r="J24" s="61"/>
    </row>
    <row r="25" spans="1:10" s="2" customFormat="1" ht="24" customHeight="1">
      <c r="A25" s="163"/>
      <c r="B25" s="168" t="s">
        <v>87</v>
      </c>
      <c r="C25" s="169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>
      <c r="A26" s="163"/>
      <c r="B26" s="168" t="s">
        <v>89</v>
      </c>
      <c r="C26" s="169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>
      <c r="A27" s="163"/>
      <c r="B27" s="168" t="s">
        <v>91</v>
      </c>
      <c r="C27" s="169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>
      <c r="A28" s="173" t="s">
        <v>93</v>
      </c>
      <c r="B28" s="174"/>
      <c r="C28" s="174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>
      <c r="A29" s="164" t="s">
        <v>94</v>
      </c>
      <c r="B29" s="175" t="s">
        <v>95</v>
      </c>
      <c r="C29" s="175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>
      <c r="A30" s="165"/>
      <c r="B30" s="166" t="s">
        <v>97</v>
      </c>
      <c r="C30" s="167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>
      <c r="A31" s="165"/>
      <c r="B31" s="166" t="s">
        <v>94</v>
      </c>
      <c r="C31" s="167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>
      <c r="A32" s="165"/>
      <c r="B32" s="168" t="s">
        <v>99</v>
      </c>
      <c r="C32" s="169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>
      <c r="A33" s="24" t="s">
        <v>100</v>
      </c>
      <c r="B33" s="170"/>
      <c r="C33" s="170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33558</v>
      </c>
      <c r="J34" s="65"/>
    </row>
    <row r="35" spans="1:10" s="2" customFormat="1">
      <c r="A35" s="171" t="s">
        <v>102</v>
      </c>
      <c r="B35" s="172"/>
      <c r="C35" s="172"/>
      <c r="D35" s="43"/>
      <c r="E35" s="44"/>
      <c r="F35" s="44"/>
      <c r="G35" s="44"/>
      <c r="H35" s="44"/>
      <c r="I35" s="66">
        <f>SUM(I34-I33)*10%</f>
        <v>2995</v>
      </c>
      <c r="J35" s="67"/>
    </row>
    <row r="36" spans="1:10" s="2" customFormat="1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2193.1799999999998</v>
      </c>
      <c r="J36" s="67"/>
    </row>
    <row r="37" spans="1:10" s="2" customFormat="1" ht="23.1" customHeight="1">
      <c r="A37" s="156" t="s">
        <v>104</v>
      </c>
      <c r="B37" s="157"/>
      <c r="C37" s="158"/>
      <c r="D37" s="46"/>
      <c r="E37" s="47"/>
      <c r="F37" s="47"/>
      <c r="G37" s="47"/>
      <c r="H37" s="47"/>
      <c r="I37" s="68">
        <f>I34+I35+I36</f>
        <v>38746.18</v>
      </c>
      <c r="J37" s="69"/>
    </row>
    <row r="38" spans="1:10" ht="16.5" customHeight="1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上海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wulei</cp:lastModifiedBy>
  <cp:lastPrinted>2016-03-28T03:10:00Z</cp:lastPrinted>
  <dcterms:created xsi:type="dcterms:W3CDTF">2002-04-12T02:22:00Z</dcterms:created>
  <dcterms:modified xsi:type="dcterms:W3CDTF">2017-09-27T13:30:06Z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