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USP\Statement\"/>
    </mc:Choice>
  </mc:AlternateContent>
  <bookViews>
    <workbookView xWindow="0" yWindow="30" windowWidth="20415" windowHeight="7605"/>
  </bookViews>
  <sheets>
    <sheet name="Statement" sheetId="1" r:id="rId1"/>
  </sheets>
  <calcPr calcId="162913" concurrentCalc="0"/>
  <fileRecoveryPr autoRecover="0"/>
</workbook>
</file>

<file path=xl/calcChain.xml><?xml version="1.0" encoding="utf-8"?>
<calcChain xmlns="http://schemas.openxmlformats.org/spreadsheetml/2006/main">
  <c r="K66" i="1" l="1"/>
  <c r="K63" i="1"/>
  <c r="K64" i="1"/>
  <c r="K65" i="1"/>
  <c r="K67" i="1"/>
  <c r="K68" i="1"/>
  <c r="K69" i="1"/>
  <c r="K70" i="1"/>
  <c r="K62" i="1"/>
  <c r="K83" i="1"/>
  <c r="K82" i="1"/>
  <c r="K81" i="1"/>
  <c r="K80" i="1"/>
  <c r="K79" i="1"/>
  <c r="K78" i="1"/>
  <c r="K77" i="1"/>
  <c r="K51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5" i="1"/>
  <c r="K74" i="1"/>
  <c r="K72" i="1"/>
  <c r="K73" i="1"/>
  <c r="K75" i="1"/>
  <c r="K76" i="1"/>
  <c r="K71" i="1"/>
  <c r="K85" i="1"/>
  <c r="K84" i="1"/>
  <c r="K86" i="1"/>
  <c r="K87" i="1"/>
  <c r="K88" i="1"/>
</calcChain>
</file>

<file path=xl/sharedStrings.xml><?xml version="1.0" encoding="utf-8"?>
<sst xmlns="http://schemas.openxmlformats.org/spreadsheetml/2006/main" count="287" uniqueCount="167">
  <si>
    <t>No.
编号</t>
  </si>
  <si>
    <t>Description
描述</t>
  </si>
  <si>
    <t>Unit price 
单价(RMB)</t>
  </si>
  <si>
    <t>Total Amount 
总价(RMB)</t>
  </si>
  <si>
    <t>Remarks
备注</t>
  </si>
  <si>
    <t>服务费
Service Charge</t>
  </si>
  <si>
    <t>总费用 Total Amount</t>
  </si>
  <si>
    <t>税费 Tax</t>
  </si>
  <si>
    <t>总费用 Grand Total Amount with VAT.</t>
  </si>
  <si>
    <t xml:space="preserve"> </t>
  </si>
  <si>
    <t>Project:</t>
    <phoneticPr fontId="1" type="noConversion"/>
  </si>
  <si>
    <t>住宿补助</t>
    <phoneticPr fontId="1" type="noConversion"/>
  </si>
  <si>
    <t>交通费</t>
    <phoneticPr fontId="1" type="noConversion"/>
  </si>
  <si>
    <r>
      <t xml:space="preserve">City
</t>
    </r>
    <r>
      <rPr>
        <sz val="10"/>
        <color indexed="8"/>
        <rFont val="微软雅黑"/>
        <family val="2"/>
        <charset val="134"/>
      </rPr>
      <t>城市</t>
    </r>
    <phoneticPr fontId="3" type="noConversion"/>
  </si>
  <si>
    <r>
      <rPr>
        <sz val="10"/>
        <color indexed="8"/>
        <rFont val="微软雅黑"/>
        <family val="2"/>
        <charset val="134"/>
      </rPr>
      <t>税前</t>
    </r>
    <phoneticPr fontId="1" type="noConversion"/>
  </si>
  <si>
    <r>
      <t>6%</t>
    </r>
    <r>
      <rPr>
        <sz val="10"/>
        <color indexed="8"/>
        <rFont val="微软雅黑"/>
        <family val="2"/>
        <charset val="134"/>
      </rPr>
      <t>增值税税率</t>
    </r>
    <phoneticPr fontId="3" type="noConversion"/>
  </si>
  <si>
    <t xml:space="preserve">USP 10th Anniversary Shanghai Events 
</t>
    <phoneticPr fontId="1" type="noConversion"/>
  </si>
  <si>
    <t>Project Time: Nov. 15</t>
    <phoneticPr fontId="2" type="noConversion"/>
  </si>
  <si>
    <t>Unit2
单位2</t>
    <phoneticPr fontId="1" type="noConversion"/>
  </si>
  <si>
    <t>Quantity2
数量2</t>
    <phoneticPr fontId="1" type="noConversion"/>
  </si>
  <si>
    <t>Unit1
单位1</t>
    <phoneticPr fontId="1" type="noConversion"/>
  </si>
  <si>
    <t>Quantity1
数量1</t>
    <phoneticPr fontId="1" type="noConversion"/>
  </si>
  <si>
    <t>制作物
Products</t>
    <phoneticPr fontId="1" type="noConversion"/>
  </si>
  <si>
    <t>创意设计
Creation</t>
    <phoneticPr fontId="1" type="noConversion"/>
  </si>
  <si>
    <t>活动创意提炼</t>
  </si>
  <si>
    <t>创意概念延展</t>
  </si>
  <si>
    <t>项</t>
    <phoneticPr fontId="1" type="noConversion"/>
  </si>
  <si>
    <t>音频设备
Audio</t>
    <phoneticPr fontId="1" type="noConversion"/>
  </si>
  <si>
    <t>调音台</t>
  </si>
  <si>
    <t>功放</t>
  </si>
  <si>
    <t>均衡器</t>
  </si>
  <si>
    <t>效果器</t>
  </si>
  <si>
    <t>无线麦</t>
  </si>
  <si>
    <t>信号放大器</t>
  </si>
  <si>
    <t>长线缆</t>
  </si>
  <si>
    <t>音响技术人员</t>
  </si>
  <si>
    <t>天</t>
  </si>
  <si>
    <t>台</t>
  </si>
  <si>
    <t>支</t>
  </si>
  <si>
    <t>组</t>
  </si>
  <si>
    <t>人</t>
  </si>
  <si>
    <t>视频设备
Video</t>
    <phoneticPr fontId="1" type="noConversion"/>
  </si>
  <si>
    <t>LED屏幕</t>
  </si>
  <si>
    <t>17寸监视器</t>
  </si>
  <si>
    <t>光线系统</t>
  </si>
  <si>
    <t>信号分配器</t>
  </si>
  <si>
    <t>视频技术人员</t>
  </si>
  <si>
    <t>平米</t>
    <phoneticPr fontId="1" type="noConversion"/>
  </si>
  <si>
    <t>人</t>
    <phoneticPr fontId="1" type="noConversion"/>
  </si>
  <si>
    <t>平米</t>
  </si>
  <si>
    <t>套</t>
  </si>
  <si>
    <t>灯光设备
Lights</t>
    <phoneticPr fontId="1" type="noConversion"/>
  </si>
  <si>
    <t>TURSS架</t>
  </si>
  <si>
    <t>PAR灯</t>
  </si>
  <si>
    <t>logo片</t>
  </si>
  <si>
    <t>硅箱</t>
  </si>
  <si>
    <t>配电箱</t>
  </si>
  <si>
    <t>调光台</t>
  </si>
  <si>
    <t>灯光师</t>
  </si>
  <si>
    <t>米</t>
  </si>
  <si>
    <t>个</t>
  </si>
  <si>
    <t>舞台</t>
  </si>
  <si>
    <t>舞台地毯</t>
  </si>
  <si>
    <t>台阶</t>
  </si>
  <si>
    <t>LED地台</t>
  </si>
  <si>
    <t>搭建及拆除人工费</t>
  </si>
  <si>
    <t>签到背板</t>
    <phoneticPr fontId="1" type="noConversion"/>
  </si>
  <si>
    <t>个</t>
    <phoneticPr fontId="1" type="noConversion"/>
  </si>
  <si>
    <t>项</t>
  </si>
  <si>
    <t>舞台搭建
Set-up</t>
    <phoneticPr fontId="1" type="noConversion"/>
  </si>
  <si>
    <t>讲台花</t>
  </si>
  <si>
    <t>搭建物料运输费用</t>
  </si>
  <si>
    <t>设备运输费用</t>
  </si>
  <si>
    <t>盆</t>
  </si>
  <si>
    <t>车</t>
  </si>
  <si>
    <t>趟</t>
  </si>
  <si>
    <t>指示牌</t>
    <phoneticPr fontId="1" type="noConversion"/>
  </si>
  <si>
    <t>次</t>
  </si>
  <si>
    <t>历史墙</t>
    <phoneticPr fontId="1" type="noConversion"/>
  </si>
  <si>
    <t>康辉工作人员
Staff from CMS</t>
    <phoneticPr fontId="1" type="noConversion"/>
  </si>
  <si>
    <t>第三方工作人员及兼职</t>
    <phoneticPr fontId="1" type="noConversion"/>
  </si>
  <si>
    <t>V.PHOTO</t>
    <phoneticPr fontId="1" type="noConversion"/>
  </si>
  <si>
    <t>团队建设</t>
    <phoneticPr fontId="1" type="noConversion"/>
  </si>
  <si>
    <t>非洲鼓</t>
    <phoneticPr fontId="1" type="noConversion"/>
  </si>
  <si>
    <t>近景魔术</t>
    <phoneticPr fontId="1" type="noConversion"/>
  </si>
  <si>
    <t>集体合影</t>
    <phoneticPr fontId="1" type="noConversion"/>
  </si>
  <si>
    <t>航拍</t>
    <phoneticPr fontId="1" type="noConversion"/>
  </si>
  <si>
    <t>晚宴演出，10分钟</t>
    <phoneticPr fontId="1" type="noConversion"/>
  </si>
  <si>
    <t>摄像</t>
    <phoneticPr fontId="1" type="noConversion"/>
  </si>
  <si>
    <t>会议记录</t>
    <phoneticPr fontId="1" type="noConversion"/>
  </si>
  <si>
    <t>现场支持</t>
    <phoneticPr fontId="1" type="noConversion"/>
  </si>
  <si>
    <t>话筒套</t>
    <phoneticPr fontId="1" type="noConversion"/>
  </si>
  <si>
    <t>LED灯</t>
    <phoneticPr fontId="1" type="noConversion"/>
  </si>
  <si>
    <t>光束灯</t>
    <phoneticPr fontId="1" type="noConversion"/>
  </si>
  <si>
    <t>线缆</t>
    <phoneticPr fontId="1" type="noConversion"/>
  </si>
  <si>
    <t>项</t>
    <phoneticPr fontId="1" type="noConversion"/>
  </si>
  <si>
    <t>即时照片</t>
    <phoneticPr fontId="1" type="noConversion"/>
  </si>
  <si>
    <t>8小时工作。9:00-17:00</t>
    <phoneticPr fontId="1" type="noConversion"/>
  </si>
  <si>
    <t>超时200元/人/小时，17:00-20:00</t>
    <phoneticPr fontId="1" type="noConversion"/>
  </si>
  <si>
    <t>超时拍摄</t>
    <phoneticPr fontId="1" type="noConversion"/>
  </si>
  <si>
    <t>电脑染色灯</t>
    <phoneticPr fontId="1" type="noConversion"/>
  </si>
  <si>
    <t>米</t>
    <phoneticPr fontId="1" type="noConversion"/>
  </si>
  <si>
    <t>包含航拍器材租赁费用，航拍摄影操作师费用，喷绘费用</t>
    <phoneticPr fontId="1" type="noConversion"/>
  </si>
  <si>
    <t>对讲机</t>
    <phoneticPr fontId="1" type="noConversion"/>
  </si>
  <si>
    <t>台</t>
    <phoneticPr fontId="1" type="noConversion"/>
  </si>
  <si>
    <t>天</t>
    <phoneticPr fontId="1" type="noConversion"/>
  </si>
  <si>
    <t>摄像2名，10小时以内，超时300元/人/小时。
不含视频剪辑</t>
    <phoneticPr fontId="1" type="noConversion"/>
  </si>
  <si>
    <t>中英双语，包含培训师（8名）全程培训费用，培训道具及器材，非洲鼓、服装、头饰、人体彩绘费用</t>
    <phoneticPr fontId="1" type="noConversion"/>
  </si>
  <si>
    <t>LED控制器</t>
    <phoneticPr fontId="1" type="noConversion"/>
  </si>
  <si>
    <t>控制台</t>
    <phoneticPr fontId="1" type="noConversion"/>
  </si>
  <si>
    <t>切换台</t>
    <phoneticPr fontId="1" type="noConversion"/>
  </si>
  <si>
    <t>视频线缆</t>
    <phoneticPr fontId="1" type="noConversion"/>
  </si>
  <si>
    <t>服装</t>
    <phoneticPr fontId="1" type="noConversion"/>
  </si>
  <si>
    <t>线阵列高频音箱</t>
    <phoneticPr fontId="1" type="noConversion"/>
  </si>
  <si>
    <t>线阵列低频音箱</t>
    <phoneticPr fontId="1" type="noConversion"/>
  </si>
  <si>
    <t>雾机</t>
    <phoneticPr fontId="1" type="noConversion"/>
  </si>
  <si>
    <t>启动台</t>
    <phoneticPr fontId="1" type="noConversion"/>
  </si>
  <si>
    <t>签到台3盆，贵宾休息室12盆</t>
    <phoneticPr fontId="1" type="noConversion"/>
  </si>
  <si>
    <t>签到石头</t>
    <phoneticPr fontId="1" type="noConversion"/>
  </si>
  <si>
    <t>签字笔</t>
    <phoneticPr fontId="1" type="noConversion"/>
  </si>
  <si>
    <t>箱子</t>
    <phoneticPr fontId="1" type="noConversion"/>
  </si>
  <si>
    <t>宣传册</t>
    <phoneticPr fontId="1" type="noConversion"/>
  </si>
  <si>
    <t>册</t>
    <phoneticPr fontId="1" type="noConversion"/>
  </si>
  <si>
    <t>次</t>
    <phoneticPr fontId="1" type="noConversion"/>
  </si>
  <si>
    <t>夜光条</t>
    <phoneticPr fontId="1" type="noConversion"/>
  </si>
  <si>
    <t>LIVE切换台</t>
    <phoneticPr fontId="1" type="noConversion"/>
  </si>
  <si>
    <t>工作人员往返北京-上海机票</t>
    <phoneticPr fontId="1" type="noConversion"/>
  </si>
  <si>
    <t>中文服务</t>
    <phoneticPr fontId="1" type="noConversion"/>
  </si>
  <si>
    <t>铝合金胸牌</t>
    <phoneticPr fontId="1" type="noConversion"/>
  </si>
  <si>
    <t>桌卡</t>
    <phoneticPr fontId="1" type="noConversion"/>
  </si>
  <si>
    <t>套</t>
    <phoneticPr fontId="1" type="noConversion"/>
  </si>
  <si>
    <t>A4,B5各1套</t>
    <phoneticPr fontId="1" type="noConversion"/>
  </si>
  <si>
    <t>行李牌</t>
    <phoneticPr fontId="1" type="noConversion"/>
  </si>
  <si>
    <t>天</t>
    <phoneticPr fontId="3" type="noConversion"/>
  </si>
  <si>
    <t>小时</t>
    <phoneticPr fontId="1" type="noConversion"/>
  </si>
  <si>
    <t>5m×3m、木结构异形特装+写真画面</t>
    <phoneticPr fontId="1" type="noConversion"/>
  </si>
  <si>
    <t>讲台</t>
    <phoneticPr fontId="1" type="noConversion"/>
  </si>
  <si>
    <t>礼仪</t>
    <phoneticPr fontId="1" type="noConversion"/>
  </si>
  <si>
    <t>会场服务</t>
    <phoneticPr fontId="1" type="noConversion"/>
  </si>
  <si>
    <t>人屏互动</t>
    <phoneticPr fontId="1" type="noConversion"/>
  </si>
  <si>
    <t>中国舞</t>
    <phoneticPr fontId="1" type="noConversion"/>
  </si>
  <si>
    <t>荧光舞</t>
    <phoneticPr fontId="1" type="noConversion"/>
  </si>
  <si>
    <t>文艺演出</t>
    <phoneticPr fontId="1" type="noConversion"/>
  </si>
  <si>
    <t>物资</t>
    <phoneticPr fontId="1" type="noConversion"/>
  </si>
  <si>
    <t>件</t>
    <phoneticPr fontId="1" type="noConversion"/>
  </si>
  <si>
    <t>银质奖牌</t>
    <phoneticPr fontId="1" type="noConversion"/>
  </si>
  <si>
    <t>金质奖牌</t>
    <phoneticPr fontId="1" type="noConversion"/>
  </si>
  <si>
    <t>用餐补助</t>
    <phoneticPr fontId="1" type="noConversion"/>
  </si>
  <si>
    <t>餐</t>
    <phoneticPr fontId="1" type="noConversion"/>
  </si>
  <si>
    <t>人次</t>
    <phoneticPr fontId="1" type="noConversion"/>
  </si>
  <si>
    <t>间</t>
    <phoneticPr fontId="1" type="noConversion"/>
  </si>
  <si>
    <t>夜</t>
    <phoneticPr fontId="1" type="noConversion"/>
  </si>
  <si>
    <t>CMS*4+DMC*7+控台*10+摄影摄像*4+礼仪*4</t>
    <phoneticPr fontId="1" type="noConversion"/>
  </si>
  <si>
    <t>5年员工奖</t>
    <phoneticPr fontId="1" type="noConversion"/>
  </si>
  <si>
    <t>10年员工奖</t>
    <phoneticPr fontId="1" type="noConversion"/>
  </si>
  <si>
    <t>杂项</t>
    <phoneticPr fontId="1" type="noConversion"/>
  </si>
  <si>
    <t>移动硬盘</t>
    <phoneticPr fontId="1" type="noConversion"/>
  </si>
  <si>
    <t>500G，会议记录原片</t>
    <phoneticPr fontId="1" type="noConversion"/>
  </si>
  <si>
    <t>Category A 搭建及制作物 Set-up &amp; Products</t>
    <phoneticPr fontId="1" type="noConversion"/>
  </si>
  <si>
    <t>Category B 工作人员 Working Staff</t>
    <phoneticPr fontId="1" type="noConversion"/>
  </si>
  <si>
    <t>Category C 其他 Else</t>
    <phoneticPr fontId="1" type="noConversion"/>
  </si>
  <si>
    <t xml:space="preserve">Category D  服务费 Service Charge </t>
    <phoneticPr fontId="1" type="noConversion"/>
  </si>
  <si>
    <t>3.5×6.5米，P5</t>
    <phoneticPr fontId="1" type="noConversion"/>
  </si>
  <si>
    <t>6.5×1×0.6m</t>
    <phoneticPr fontId="1" type="noConversion"/>
  </si>
  <si>
    <t>2.35×4.3m</t>
    <phoneticPr fontId="1" type="noConversion"/>
  </si>
  <si>
    <t>铝合金双面指示牌。1层×2，VIP室×1，卫生间×1，餐厅×2</t>
    <phoneticPr fontId="1" type="noConversion"/>
  </si>
  <si>
    <t>Statement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</si>
</sst>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4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CorpoS"/>
    </font>
    <font>
      <sz val="9"/>
      <name val="宋体"/>
      <family val="3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  <scheme val="minor"/>
    </font>
    <font>
      <sz val="12"/>
      <name val="標楷體"/>
      <family val="4"/>
      <charset val="134"/>
    </font>
    <font>
      <sz val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12" fillId="0" borderId="0"/>
    <xf numFmtId="0" fontId="9" fillId="0" borderId="0" applyProtection="0"/>
    <xf numFmtId="0" fontId="13" fillId="0" borderId="0"/>
  </cellStyleXfs>
  <cellXfs count="103">
    <xf numFmtId="0" fontId="0" fillId="0" borderId="0" xfId="0"/>
    <xf numFmtId="176" fontId="0" fillId="0" borderId="0" xfId="0" applyNumberFormat="1"/>
    <xf numFmtId="2" fontId="0" fillId="0" borderId="0" xfId="0" applyNumberFormat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176" fontId="6" fillId="0" borderId="4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176" fontId="7" fillId="4" borderId="4" xfId="0" applyNumberFormat="1" applyFont="1" applyFill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176" fontId="6" fillId="4" borderId="23" xfId="0" applyNumberFormat="1" applyFont="1" applyFill="1" applyBorder="1" applyAlignment="1">
      <alignment vertical="center"/>
    </xf>
    <xf numFmtId="0" fontId="7" fillId="4" borderId="2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right" vertical="center"/>
    </xf>
    <xf numFmtId="0" fontId="0" fillId="0" borderId="0" xfId="0"/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0" fillId="0" borderId="0" xfId="0"/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0" fillId="0" borderId="0" xfId="0" applyFill="1"/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9" fontId="7" fillId="5" borderId="10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right" vertical="center" wrapText="1"/>
    </xf>
    <xf numFmtId="0" fontId="7" fillId="5" borderId="1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/>
    </xf>
    <xf numFmtId="9" fontId="6" fillId="4" borderId="10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</cellXfs>
  <cellStyles count="6">
    <cellStyle name="0,0_x000d__x000d_NA_x000d__x000d_" xfId="5"/>
    <cellStyle name="0,0_x005f_x000d__x000d_NA_x005f_x000d__x000d_" xfId="4"/>
    <cellStyle name="常规" xfId="0" builtinId="0"/>
    <cellStyle name="常规 5" xfId="2"/>
    <cellStyle name="常规 6" xfId="1"/>
    <cellStyle name="一般_吸油機報價950608_中鋁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3"/>
  <sheetViews>
    <sheetView showGridLines="0" tabSelected="1" zoomScale="85" zoomScaleNormal="85" workbookViewId="0">
      <selection activeCell="L9" sqref="L9"/>
    </sheetView>
  </sheetViews>
  <sheetFormatPr defaultRowHeight="13.5"/>
  <cols>
    <col min="1" max="1" width="1.25" customWidth="1"/>
    <col min="2" max="2" width="6.625" customWidth="1"/>
    <col min="3" max="3" width="14.5" customWidth="1"/>
    <col min="4" max="4" width="19.5" customWidth="1"/>
    <col min="5" max="5" width="13.75" customWidth="1"/>
    <col min="6" max="10" width="9" customWidth="1"/>
    <col min="11" max="11" width="13.875" customWidth="1"/>
    <col min="12" max="12" width="56.25" customWidth="1"/>
    <col min="13" max="14" width="9" customWidth="1"/>
  </cols>
  <sheetData>
    <row r="1" spans="2:12" ht="38.25" customHeight="1">
      <c r="B1" s="90" t="s">
        <v>166</v>
      </c>
      <c r="C1" s="90"/>
      <c r="D1" s="91"/>
      <c r="E1" s="92"/>
      <c r="F1" s="90"/>
      <c r="G1" s="90"/>
      <c r="H1" s="90"/>
      <c r="I1" s="93"/>
      <c r="J1" s="90"/>
      <c r="K1" s="90"/>
      <c r="L1" s="90"/>
    </row>
    <row r="2" spans="2:12" ht="16.5" customHeight="1">
      <c r="B2" s="3" t="s">
        <v>10</v>
      </c>
      <c r="C2" s="96" t="s">
        <v>16</v>
      </c>
      <c r="D2" s="96"/>
      <c r="E2" s="96"/>
      <c r="F2" s="96"/>
      <c r="G2" s="96"/>
      <c r="H2" s="96"/>
      <c r="I2" s="96"/>
      <c r="J2" s="96"/>
      <c r="K2" s="96"/>
      <c r="L2" s="96"/>
    </row>
    <row r="3" spans="2:12" ht="17.25" thickBot="1">
      <c r="B3" s="3" t="s">
        <v>17</v>
      </c>
      <c r="C3" s="3"/>
      <c r="D3" s="4"/>
      <c r="E3" s="5"/>
      <c r="F3" s="6"/>
      <c r="G3" s="7"/>
      <c r="H3" s="7"/>
      <c r="I3" s="3"/>
      <c r="J3" s="7"/>
      <c r="K3" s="7"/>
      <c r="L3" s="7"/>
    </row>
    <row r="4" spans="2:12" ht="33">
      <c r="B4" s="8" t="s">
        <v>0</v>
      </c>
      <c r="C4" s="31" t="s">
        <v>13</v>
      </c>
      <c r="D4" s="94" t="s">
        <v>1</v>
      </c>
      <c r="E4" s="95"/>
      <c r="F4" s="9" t="s">
        <v>2</v>
      </c>
      <c r="G4" s="10" t="s">
        <v>21</v>
      </c>
      <c r="H4" s="10" t="s">
        <v>20</v>
      </c>
      <c r="I4" s="10" t="s">
        <v>19</v>
      </c>
      <c r="J4" s="10" t="s">
        <v>18</v>
      </c>
      <c r="K4" s="10" t="s">
        <v>3</v>
      </c>
      <c r="L4" s="11" t="s">
        <v>4</v>
      </c>
    </row>
    <row r="5" spans="2:12" ht="13.5" customHeight="1">
      <c r="B5" s="85" t="s">
        <v>158</v>
      </c>
      <c r="C5" s="86"/>
      <c r="D5" s="86"/>
      <c r="E5" s="86"/>
      <c r="F5" s="86"/>
      <c r="G5" s="86"/>
      <c r="H5" s="86"/>
      <c r="I5" s="86"/>
      <c r="J5" s="87"/>
      <c r="K5" s="12">
        <f>SUM(K6:K61)</f>
        <v>155010</v>
      </c>
      <c r="L5" s="13"/>
    </row>
    <row r="6" spans="2:12" s="49" customFormat="1" ht="16.5">
      <c r="B6" s="65">
        <v>1</v>
      </c>
      <c r="C6" s="67" t="s">
        <v>23</v>
      </c>
      <c r="D6" s="53" t="s">
        <v>24</v>
      </c>
      <c r="E6" s="50"/>
      <c r="F6" s="14">
        <v>3200</v>
      </c>
      <c r="G6" s="51">
        <v>1</v>
      </c>
      <c r="H6" s="30" t="s">
        <v>123</v>
      </c>
      <c r="I6" s="51">
        <v>1</v>
      </c>
      <c r="J6" s="30" t="s">
        <v>123</v>
      </c>
      <c r="K6" s="38">
        <f t="shared" ref="K6:K37" si="0">F6*G6*I6</f>
        <v>3200</v>
      </c>
      <c r="L6" s="57"/>
    </row>
    <row r="7" spans="2:12" s="49" customFormat="1" ht="16.5">
      <c r="B7" s="66"/>
      <c r="C7" s="68"/>
      <c r="D7" s="53" t="s">
        <v>25</v>
      </c>
      <c r="E7" s="50"/>
      <c r="F7" s="14">
        <v>4000</v>
      </c>
      <c r="G7" s="51">
        <v>1</v>
      </c>
      <c r="H7" s="30" t="s">
        <v>123</v>
      </c>
      <c r="I7" s="51">
        <v>1</v>
      </c>
      <c r="J7" s="30" t="s">
        <v>123</v>
      </c>
      <c r="K7" s="38">
        <f t="shared" si="0"/>
        <v>4000</v>
      </c>
      <c r="L7" s="57"/>
    </row>
    <row r="8" spans="2:12" ht="16.5">
      <c r="B8" s="65">
        <v>2</v>
      </c>
      <c r="C8" s="67" t="s">
        <v>27</v>
      </c>
      <c r="D8" s="37" t="s">
        <v>28</v>
      </c>
      <c r="E8" s="37"/>
      <c r="F8" s="38">
        <v>1200</v>
      </c>
      <c r="G8" s="39">
        <v>1</v>
      </c>
      <c r="H8" s="42" t="s">
        <v>36</v>
      </c>
      <c r="I8" s="39">
        <v>1</v>
      </c>
      <c r="J8" s="40" t="s">
        <v>37</v>
      </c>
      <c r="K8" s="38">
        <f t="shared" si="0"/>
        <v>1200</v>
      </c>
      <c r="L8" s="41"/>
    </row>
    <row r="9" spans="2:12" ht="16.5">
      <c r="B9" s="66"/>
      <c r="C9" s="68"/>
      <c r="D9" s="37" t="s">
        <v>29</v>
      </c>
      <c r="E9" s="37"/>
      <c r="F9" s="38">
        <v>500</v>
      </c>
      <c r="G9" s="39">
        <v>1</v>
      </c>
      <c r="H9" s="42" t="s">
        <v>36</v>
      </c>
      <c r="I9" s="39">
        <v>2</v>
      </c>
      <c r="J9" s="42" t="s">
        <v>37</v>
      </c>
      <c r="K9" s="38">
        <f t="shared" si="0"/>
        <v>1000</v>
      </c>
      <c r="L9" s="41"/>
    </row>
    <row r="10" spans="2:12" ht="16.5">
      <c r="B10" s="66"/>
      <c r="C10" s="68"/>
      <c r="D10" s="37" t="s">
        <v>113</v>
      </c>
      <c r="E10" s="37"/>
      <c r="F10" s="38">
        <v>600</v>
      </c>
      <c r="G10" s="39">
        <v>1</v>
      </c>
      <c r="H10" s="42" t="s">
        <v>36</v>
      </c>
      <c r="I10" s="39">
        <v>2</v>
      </c>
      <c r="J10" s="42" t="s">
        <v>37</v>
      </c>
      <c r="K10" s="38">
        <f t="shared" si="0"/>
        <v>1200</v>
      </c>
      <c r="L10" s="41"/>
    </row>
    <row r="11" spans="2:12" ht="16.5">
      <c r="B11" s="66"/>
      <c r="C11" s="68"/>
      <c r="D11" s="37" t="s">
        <v>114</v>
      </c>
      <c r="E11" s="37"/>
      <c r="F11" s="38">
        <v>800</v>
      </c>
      <c r="G11" s="39">
        <v>1</v>
      </c>
      <c r="H11" s="42" t="s">
        <v>36</v>
      </c>
      <c r="I11" s="39">
        <v>2</v>
      </c>
      <c r="J11" s="42" t="s">
        <v>37</v>
      </c>
      <c r="K11" s="38">
        <f t="shared" si="0"/>
        <v>1600</v>
      </c>
      <c r="L11" s="41"/>
    </row>
    <row r="12" spans="2:12" ht="16.5">
      <c r="B12" s="66"/>
      <c r="C12" s="68"/>
      <c r="D12" s="37" t="s">
        <v>30</v>
      </c>
      <c r="E12" s="37"/>
      <c r="F12" s="38">
        <v>200</v>
      </c>
      <c r="G12" s="39">
        <v>1</v>
      </c>
      <c r="H12" s="42" t="s">
        <v>36</v>
      </c>
      <c r="I12" s="39">
        <v>1</v>
      </c>
      <c r="J12" s="42" t="s">
        <v>37</v>
      </c>
      <c r="K12" s="38">
        <f t="shared" si="0"/>
        <v>200</v>
      </c>
      <c r="L12" s="41"/>
    </row>
    <row r="13" spans="2:12" ht="16.5">
      <c r="B13" s="66"/>
      <c r="C13" s="68"/>
      <c r="D13" s="37" t="s">
        <v>31</v>
      </c>
      <c r="E13" s="37"/>
      <c r="F13" s="38">
        <v>200</v>
      </c>
      <c r="G13" s="39">
        <v>1</v>
      </c>
      <c r="H13" s="42" t="s">
        <v>36</v>
      </c>
      <c r="I13" s="39">
        <v>1</v>
      </c>
      <c r="J13" s="42" t="s">
        <v>37</v>
      </c>
      <c r="K13" s="38">
        <f t="shared" si="0"/>
        <v>200</v>
      </c>
      <c r="L13" s="41"/>
    </row>
    <row r="14" spans="2:12" ht="16.5">
      <c r="B14" s="66"/>
      <c r="C14" s="68"/>
      <c r="D14" s="37" t="s">
        <v>32</v>
      </c>
      <c r="E14" s="37"/>
      <c r="F14" s="38">
        <v>200</v>
      </c>
      <c r="G14" s="39">
        <v>1</v>
      </c>
      <c r="H14" s="42" t="s">
        <v>36</v>
      </c>
      <c r="I14" s="39">
        <v>10</v>
      </c>
      <c r="J14" s="42" t="s">
        <v>38</v>
      </c>
      <c r="K14" s="38">
        <f t="shared" si="0"/>
        <v>2000</v>
      </c>
      <c r="L14" s="41"/>
    </row>
    <row r="15" spans="2:12" s="49" customFormat="1" ht="16.5">
      <c r="B15" s="66"/>
      <c r="C15" s="68"/>
      <c r="D15" s="37" t="s">
        <v>91</v>
      </c>
      <c r="E15" s="37"/>
      <c r="F15" s="43">
        <v>100</v>
      </c>
      <c r="G15" s="39">
        <v>1</v>
      </c>
      <c r="H15" s="39" t="s">
        <v>26</v>
      </c>
      <c r="I15" s="39">
        <v>10</v>
      </c>
      <c r="J15" s="39" t="s">
        <v>67</v>
      </c>
      <c r="K15" s="43">
        <f t="shared" si="0"/>
        <v>1000</v>
      </c>
      <c r="L15" s="41"/>
    </row>
    <row r="16" spans="2:12" ht="16.5">
      <c r="B16" s="66"/>
      <c r="C16" s="68"/>
      <c r="D16" s="37" t="s">
        <v>33</v>
      </c>
      <c r="E16" s="37"/>
      <c r="F16" s="38">
        <v>500</v>
      </c>
      <c r="G16" s="39">
        <v>1</v>
      </c>
      <c r="H16" s="42" t="s">
        <v>36</v>
      </c>
      <c r="I16" s="39">
        <v>2</v>
      </c>
      <c r="J16" s="42" t="s">
        <v>37</v>
      </c>
      <c r="K16" s="38">
        <f t="shared" si="0"/>
        <v>1000</v>
      </c>
      <c r="L16" s="41"/>
    </row>
    <row r="17" spans="2:12" ht="16.5">
      <c r="B17" s="66"/>
      <c r="C17" s="68"/>
      <c r="D17" s="37" t="s">
        <v>34</v>
      </c>
      <c r="E17" s="37"/>
      <c r="F17" s="38">
        <v>1000</v>
      </c>
      <c r="G17" s="39">
        <v>1</v>
      </c>
      <c r="H17" s="42" t="s">
        <v>36</v>
      </c>
      <c r="I17" s="39">
        <v>1</v>
      </c>
      <c r="J17" s="42" t="s">
        <v>39</v>
      </c>
      <c r="K17" s="38">
        <f t="shared" si="0"/>
        <v>1000</v>
      </c>
      <c r="L17" s="41"/>
    </row>
    <row r="18" spans="2:12" ht="16.5">
      <c r="B18" s="66"/>
      <c r="C18" s="68"/>
      <c r="D18" s="37" t="s">
        <v>35</v>
      </c>
      <c r="E18" s="37"/>
      <c r="F18" s="38">
        <v>500</v>
      </c>
      <c r="G18" s="39">
        <v>2</v>
      </c>
      <c r="H18" s="42" t="s">
        <v>36</v>
      </c>
      <c r="I18" s="39">
        <v>8</v>
      </c>
      <c r="J18" s="42" t="s">
        <v>40</v>
      </c>
      <c r="K18" s="38">
        <f t="shared" si="0"/>
        <v>8000</v>
      </c>
      <c r="L18" s="41"/>
    </row>
    <row r="19" spans="2:12" ht="16.5">
      <c r="B19" s="65">
        <v>3</v>
      </c>
      <c r="C19" s="67" t="s">
        <v>41</v>
      </c>
      <c r="D19" s="37" t="s">
        <v>42</v>
      </c>
      <c r="E19" s="37"/>
      <c r="F19" s="38">
        <v>350</v>
      </c>
      <c r="G19" s="39">
        <v>1</v>
      </c>
      <c r="H19" s="42" t="s">
        <v>36</v>
      </c>
      <c r="I19" s="39">
        <v>24</v>
      </c>
      <c r="J19" s="40" t="s">
        <v>49</v>
      </c>
      <c r="K19" s="38">
        <f t="shared" si="0"/>
        <v>8400</v>
      </c>
      <c r="L19" s="41" t="s">
        <v>162</v>
      </c>
    </row>
    <row r="20" spans="2:12" ht="16.5">
      <c r="B20" s="66"/>
      <c r="C20" s="68"/>
      <c r="D20" s="37" t="s">
        <v>108</v>
      </c>
      <c r="E20" s="37"/>
      <c r="F20" s="38">
        <v>300</v>
      </c>
      <c r="G20" s="46">
        <v>1</v>
      </c>
      <c r="H20" s="47" t="s">
        <v>36</v>
      </c>
      <c r="I20" s="46">
        <v>4</v>
      </c>
      <c r="J20" s="47" t="s">
        <v>37</v>
      </c>
      <c r="K20" s="38">
        <f t="shared" si="0"/>
        <v>1200</v>
      </c>
      <c r="L20" s="41"/>
    </row>
    <row r="21" spans="2:12" ht="16.5">
      <c r="B21" s="66"/>
      <c r="C21" s="68"/>
      <c r="D21" s="37" t="s">
        <v>109</v>
      </c>
      <c r="E21" s="37"/>
      <c r="F21" s="38">
        <v>1800</v>
      </c>
      <c r="G21" s="39">
        <v>1</v>
      </c>
      <c r="H21" s="42" t="s">
        <v>36</v>
      </c>
      <c r="I21" s="39">
        <v>1</v>
      </c>
      <c r="J21" s="40" t="s">
        <v>37</v>
      </c>
      <c r="K21" s="38">
        <f t="shared" si="0"/>
        <v>1800</v>
      </c>
      <c r="L21" s="41"/>
    </row>
    <row r="22" spans="2:12" ht="16.5">
      <c r="B22" s="66"/>
      <c r="C22" s="68"/>
      <c r="D22" s="37" t="s">
        <v>110</v>
      </c>
      <c r="E22" s="37"/>
      <c r="F22" s="38">
        <v>1200</v>
      </c>
      <c r="G22" s="39">
        <v>1</v>
      </c>
      <c r="H22" s="42" t="s">
        <v>36</v>
      </c>
      <c r="I22" s="39">
        <v>1</v>
      </c>
      <c r="J22" s="40" t="s">
        <v>37</v>
      </c>
      <c r="K22" s="38">
        <f t="shared" si="0"/>
        <v>1200</v>
      </c>
      <c r="L22" s="41"/>
    </row>
    <row r="23" spans="2:12" s="49" customFormat="1" ht="16.5">
      <c r="B23" s="66"/>
      <c r="C23" s="68"/>
      <c r="D23" s="37" t="s">
        <v>125</v>
      </c>
      <c r="E23" s="37"/>
      <c r="F23" s="38">
        <v>1000</v>
      </c>
      <c r="G23" s="39">
        <v>1</v>
      </c>
      <c r="H23" s="42" t="s">
        <v>36</v>
      </c>
      <c r="I23" s="39">
        <v>1</v>
      </c>
      <c r="J23" s="40" t="s">
        <v>37</v>
      </c>
      <c r="K23" s="38">
        <f t="shared" si="0"/>
        <v>1000</v>
      </c>
      <c r="L23" s="41"/>
    </row>
    <row r="24" spans="2:12" ht="16.5">
      <c r="B24" s="66"/>
      <c r="C24" s="68"/>
      <c r="D24" s="37" t="s">
        <v>43</v>
      </c>
      <c r="E24" s="37"/>
      <c r="F24" s="38">
        <v>300</v>
      </c>
      <c r="G24" s="39">
        <v>1</v>
      </c>
      <c r="H24" s="42" t="s">
        <v>36</v>
      </c>
      <c r="I24" s="39">
        <v>1</v>
      </c>
      <c r="J24" s="40" t="s">
        <v>37</v>
      </c>
      <c r="K24" s="38">
        <f t="shared" si="0"/>
        <v>300</v>
      </c>
      <c r="L24" s="41"/>
    </row>
    <row r="25" spans="2:12" ht="16.5">
      <c r="B25" s="66"/>
      <c r="C25" s="68"/>
      <c r="D25" s="37" t="s">
        <v>44</v>
      </c>
      <c r="E25" s="37"/>
      <c r="F25" s="38">
        <v>1500</v>
      </c>
      <c r="G25" s="39">
        <v>1</v>
      </c>
      <c r="H25" s="42" t="s">
        <v>36</v>
      </c>
      <c r="I25" s="39">
        <v>1</v>
      </c>
      <c r="J25" s="40" t="s">
        <v>50</v>
      </c>
      <c r="K25" s="38">
        <f t="shared" si="0"/>
        <v>1500</v>
      </c>
      <c r="L25" s="41"/>
    </row>
    <row r="26" spans="2:12" ht="16.5">
      <c r="B26" s="66"/>
      <c r="C26" s="68"/>
      <c r="D26" s="37" t="s">
        <v>45</v>
      </c>
      <c r="E26" s="37"/>
      <c r="F26" s="38">
        <v>500</v>
      </c>
      <c r="G26" s="39">
        <v>1</v>
      </c>
      <c r="H26" s="42" t="s">
        <v>36</v>
      </c>
      <c r="I26" s="39">
        <v>1</v>
      </c>
      <c r="J26" s="40" t="s">
        <v>50</v>
      </c>
      <c r="K26" s="38">
        <f t="shared" si="0"/>
        <v>500</v>
      </c>
      <c r="L26" s="41"/>
    </row>
    <row r="27" spans="2:12" s="45" customFormat="1" ht="16.5">
      <c r="B27" s="66"/>
      <c r="C27" s="68"/>
      <c r="D27" s="37" t="s">
        <v>111</v>
      </c>
      <c r="E27" s="37"/>
      <c r="F27" s="38">
        <v>1000</v>
      </c>
      <c r="G27" s="51">
        <v>1</v>
      </c>
      <c r="H27" s="52" t="s">
        <v>36</v>
      </c>
      <c r="I27" s="51">
        <v>1</v>
      </c>
      <c r="J27" s="55" t="s">
        <v>68</v>
      </c>
      <c r="K27" s="38">
        <f t="shared" si="0"/>
        <v>1000</v>
      </c>
      <c r="L27" s="41"/>
    </row>
    <row r="28" spans="2:12" ht="16.5">
      <c r="B28" s="66"/>
      <c r="C28" s="68"/>
      <c r="D28" s="37" t="s">
        <v>46</v>
      </c>
      <c r="E28" s="37"/>
      <c r="F28" s="38">
        <v>500</v>
      </c>
      <c r="G28" s="39">
        <v>2</v>
      </c>
      <c r="H28" s="42" t="s">
        <v>36</v>
      </c>
      <c r="I28" s="39">
        <v>8</v>
      </c>
      <c r="J28" s="40" t="s">
        <v>40</v>
      </c>
      <c r="K28" s="38">
        <f t="shared" si="0"/>
        <v>8000</v>
      </c>
      <c r="L28" s="41"/>
    </row>
    <row r="29" spans="2:12" ht="16.5">
      <c r="B29" s="65">
        <v>4</v>
      </c>
      <c r="C29" s="69" t="s">
        <v>51</v>
      </c>
      <c r="D29" s="37" t="s">
        <v>52</v>
      </c>
      <c r="E29" s="37"/>
      <c r="F29" s="38">
        <v>80</v>
      </c>
      <c r="G29" s="39">
        <v>1</v>
      </c>
      <c r="H29" s="42" t="s">
        <v>36</v>
      </c>
      <c r="I29" s="39">
        <v>40</v>
      </c>
      <c r="J29" s="42" t="s">
        <v>59</v>
      </c>
      <c r="K29" s="38">
        <f t="shared" si="0"/>
        <v>3200</v>
      </c>
      <c r="L29" s="41"/>
    </row>
    <row r="30" spans="2:12" ht="16.5">
      <c r="B30" s="66"/>
      <c r="C30" s="70"/>
      <c r="D30" s="37" t="s">
        <v>53</v>
      </c>
      <c r="E30" s="37"/>
      <c r="F30" s="38">
        <v>80</v>
      </c>
      <c r="G30" s="39">
        <v>1</v>
      </c>
      <c r="H30" s="42" t="s">
        <v>36</v>
      </c>
      <c r="I30" s="39">
        <v>30</v>
      </c>
      <c r="J30" s="42" t="s">
        <v>60</v>
      </c>
      <c r="K30" s="38">
        <f t="shared" si="0"/>
        <v>2400</v>
      </c>
      <c r="L30" s="41"/>
    </row>
    <row r="31" spans="2:12" ht="16.5">
      <c r="B31" s="66"/>
      <c r="C31" s="70"/>
      <c r="D31" s="37" t="s">
        <v>92</v>
      </c>
      <c r="E31" s="37"/>
      <c r="F31" s="38">
        <v>200</v>
      </c>
      <c r="G31" s="39">
        <v>1</v>
      </c>
      <c r="H31" s="42" t="s">
        <v>36</v>
      </c>
      <c r="I31" s="39">
        <v>40</v>
      </c>
      <c r="J31" s="42" t="s">
        <v>60</v>
      </c>
      <c r="K31" s="38">
        <f t="shared" si="0"/>
        <v>8000</v>
      </c>
      <c r="L31" s="41"/>
    </row>
    <row r="32" spans="2:12" ht="16.5">
      <c r="B32" s="66"/>
      <c r="C32" s="70"/>
      <c r="D32" s="37" t="s">
        <v>93</v>
      </c>
      <c r="E32" s="37"/>
      <c r="F32" s="38">
        <v>600</v>
      </c>
      <c r="G32" s="39">
        <v>1</v>
      </c>
      <c r="H32" s="42" t="s">
        <v>36</v>
      </c>
      <c r="I32" s="39">
        <v>4</v>
      </c>
      <c r="J32" s="42" t="s">
        <v>60</v>
      </c>
      <c r="K32" s="38">
        <f t="shared" si="0"/>
        <v>2400</v>
      </c>
      <c r="L32" s="41"/>
    </row>
    <row r="33" spans="2:12" ht="16.5">
      <c r="B33" s="66"/>
      <c r="C33" s="70"/>
      <c r="D33" s="37" t="s">
        <v>100</v>
      </c>
      <c r="E33" s="37"/>
      <c r="F33" s="38">
        <v>400</v>
      </c>
      <c r="G33" s="39">
        <v>1</v>
      </c>
      <c r="H33" s="42" t="s">
        <v>36</v>
      </c>
      <c r="I33" s="39">
        <v>6</v>
      </c>
      <c r="J33" s="42" t="s">
        <v>37</v>
      </c>
      <c r="K33" s="38">
        <f t="shared" si="0"/>
        <v>2400</v>
      </c>
      <c r="L33" s="41"/>
    </row>
    <row r="34" spans="2:12" ht="16.5">
      <c r="B34" s="66"/>
      <c r="C34" s="70"/>
      <c r="D34" s="37" t="s">
        <v>54</v>
      </c>
      <c r="E34" s="37"/>
      <c r="F34" s="38">
        <v>300</v>
      </c>
      <c r="G34" s="39">
        <v>2</v>
      </c>
      <c r="H34" s="42" t="s">
        <v>39</v>
      </c>
      <c r="I34" s="39">
        <v>2</v>
      </c>
      <c r="J34" s="42" t="s">
        <v>60</v>
      </c>
      <c r="K34" s="38">
        <f t="shared" si="0"/>
        <v>1200</v>
      </c>
      <c r="L34" s="41"/>
    </row>
    <row r="35" spans="2:12" s="49" customFormat="1" ht="16.5">
      <c r="B35" s="66"/>
      <c r="C35" s="70"/>
      <c r="D35" s="37" t="s">
        <v>115</v>
      </c>
      <c r="E35" s="37"/>
      <c r="F35" s="38">
        <v>500</v>
      </c>
      <c r="G35" s="51">
        <v>1</v>
      </c>
      <c r="H35" s="54" t="s">
        <v>105</v>
      </c>
      <c r="I35" s="51">
        <v>2</v>
      </c>
      <c r="J35" s="52" t="s">
        <v>67</v>
      </c>
      <c r="K35" s="38">
        <f t="shared" si="0"/>
        <v>1000</v>
      </c>
      <c r="L35" s="41"/>
    </row>
    <row r="36" spans="2:12" ht="16.5">
      <c r="B36" s="66"/>
      <c r="C36" s="70"/>
      <c r="D36" s="37" t="s">
        <v>55</v>
      </c>
      <c r="E36" s="37"/>
      <c r="F36" s="38">
        <v>500</v>
      </c>
      <c r="G36" s="39">
        <v>1</v>
      </c>
      <c r="H36" s="42" t="s">
        <v>36</v>
      </c>
      <c r="I36" s="39">
        <v>2</v>
      </c>
      <c r="J36" s="42" t="s">
        <v>60</v>
      </c>
      <c r="K36" s="38">
        <f t="shared" si="0"/>
        <v>1000</v>
      </c>
      <c r="L36" s="41"/>
    </row>
    <row r="37" spans="2:12" ht="16.5">
      <c r="B37" s="66"/>
      <c r="C37" s="70"/>
      <c r="D37" s="37" t="s">
        <v>56</v>
      </c>
      <c r="E37" s="37"/>
      <c r="F37" s="38">
        <v>500</v>
      </c>
      <c r="G37" s="39">
        <v>1</v>
      </c>
      <c r="H37" s="42" t="s">
        <v>36</v>
      </c>
      <c r="I37" s="39">
        <v>1</v>
      </c>
      <c r="J37" s="42" t="s">
        <v>60</v>
      </c>
      <c r="K37" s="38">
        <f t="shared" si="0"/>
        <v>500</v>
      </c>
      <c r="L37" s="41"/>
    </row>
    <row r="38" spans="2:12" ht="16.5">
      <c r="B38" s="66"/>
      <c r="C38" s="70"/>
      <c r="D38" s="37" t="s">
        <v>57</v>
      </c>
      <c r="E38" s="37"/>
      <c r="F38" s="38">
        <v>1500</v>
      </c>
      <c r="G38" s="39">
        <v>1</v>
      </c>
      <c r="H38" s="42" t="s">
        <v>36</v>
      </c>
      <c r="I38" s="39">
        <v>1</v>
      </c>
      <c r="J38" s="42" t="s">
        <v>60</v>
      </c>
      <c r="K38" s="38">
        <f t="shared" ref="K38:K61" si="1">F38*G38*I38</f>
        <v>1500</v>
      </c>
      <c r="L38" s="41"/>
    </row>
    <row r="39" spans="2:12" ht="16.5">
      <c r="B39" s="66"/>
      <c r="C39" s="70"/>
      <c r="D39" s="37" t="s">
        <v>94</v>
      </c>
      <c r="E39" s="37"/>
      <c r="F39" s="38">
        <v>1000</v>
      </c>
      <c r="G39" s="39">
        <v>1</v>
      </c>
      <c r="H39" s="42" t="s">
        <v>36</v>
      </c>
      <c r="I39" s="39">
        <v>1</v>
      </c>
      <c r="J39" s="42" t="s">
        <v>95</v>
      </c>
      <c r="K39" s="38">
        <f t="shared" si="1"/>
        <v>1000</v>
      </c>
      <c r="L39" s="41"/>
    </row>
    <row r="40" spans="2:12" ht="16.5">
      <c r="B40" s="97"/>
      <c r="C40" s="71"/>
      <c r="D40" s="37" t="s">
        <v>58</v>
      </c>
      <c r="E40" s="37"/>
      <c r="F40" s="38">
        <v>500</v>
      </c>
      <c r="G40" s="39">
        <v>2</v>
      </c>
      <c r="H40" s="42" t="s">
        <v>36</v>
      </c>
      <c r="I40" s="39">
        <v>8</v>
      </c>
      <c r="J40" s="42" t="s">
        <v>40</v>
      </c>
      <c r="K40" s="38">
        <f t="shared" si="1"/>
        <v>8000</v>
      </c>
      <c r="L40" s="41"/>
    </row>
    <row r="41" spans="2:12" ht="16.5">
      <c r="B41" s="65">
        <v>5</v>
      </c>
      <c r="C41" s="69" t="s">
        <v>69</v>
      </c>
      <c r="D41" s="37" t="s">
        <v>66</v>
      </c>
      <c r="E41" s="37"/>
      <c r="F41" s="38">
        <v>280</v>
      </c>
      <c r="G41" s="39">
        <v>1</v>
      </c>
      <c r="H41" s="42" t="s">
        <v>39</v>
      </c>
      <c r="I41" s="39">
        <v>15</v>
      </c>
      <c r="J41" s="42" t="s">
        <v>49</v>
      </c>
      <c r="K41" s="38">
        <f t="shared" si="1"/>
        <v>4200</v>
      </c>
      <c r="L41" s="41" t="s">
        <v>135</v>
      </c>
    </row>
    <row r="42" spans="2:12" ht="16.5">
      <c r="B42" s="66"/>
      <c r="C42" s="70"/>
      <c r="D42" s="37" t="s">
        <v>61</v>
      </c>
      <c r="E42" s="37"/>
      <c r="F42" s="38">
        <v>130</v>
      </c>
      <c r="G42" s="39">
        <v>1</v>
      </c>
      <c r="H42" s="42" t="s">
        <v>68</v>
      </c>
      <c r="I42" s="39">
        <v>26</v>
      </c>
      <c r="J42" s="42" t="s">
        <v>49</v>
      </c>
      <c r="K42" s="38">
        <f t="shared" si="1"/>
        <v>3380</v>
      </c>
      <c r="L42" s="41"/>
    </row>
    <row r="43" spans="2:12" ht="16.5">
      <c r="B43" s="66"/>
      <c r="C43" s="70"/>
      <c r="D43" s="37" t="s">
        <v>62</v>
      </c>
      <c r="E43" s="37"/>
      <c r="F43" s="38">
        <v>30</v>
      </c>
      <c r="G43" s="39">
        <v>1</v>
      </c>
      <c r="H43" s="42" t="s">
        <v>68</v>
      </c>
      <c r="I43" s="39">
        <v>63</v>
      </c>
      <c r="J43" s="42" t="s">
        <v>49</v>
      </c>
      <c r="K43" s="38">
        <f t="shared" si="1"/>
        <v>1890</v>
      </c>
      <c r="L43" s="41"/>
    </row>
    <row r="44" spans="2:12" ht="16.5">
      <c r="B44" s="66"/>
      <c r="C44" s="70"/>
      <c r="D44" s="56" t="s">
        <v>63</v>
      </c>
      <c r="E44" s="37"/>
      <c r="F44" s="38">
        <v>400</v>
      </c>
      <c r="G44" s="39">
        <v>2</v>
      </c>
      <c r="H44" s="42" t="s">
        <v>39</v>
      </c>
      <c r="I44" s="39">
        <v>1</v>
      </c>
      <c r="J44" s="42" t="s">
        <v>60</v>
      </c>
      <c r="K44" s="38">
        <f t="shared" si="1"/>
        <v>800</v>
      </c>
      <c r="L44" s="41"/>
    </row>
    <row r="45" spans="2:12" s="49" customFormat="1" ht="16.5">
      <c r="B45" s="66"/>
      <c r="C45" s="70"/>
      <c r="D45" s="56" t="s">
        <v>124</v>
      </c>
      <c r="E45" s="37"/>
      <c r="F45" s="38">
        <v>20</v>
      </c>
      <c r="G45" s="39">
        <v>50</v>
      </c>
      <c r="H45" s="42" t="s">
        <v>101</v>
      </c>
      <c r="I45" s="39">
        <v>1</v>
      </c>
      <c r="J45" s="42" t="s">
        <v>123</v>
      </c>
      <c r="K45" s="38">
        <f t="shared" si="1"/>
        <v>1000</v>
      </c>
      <c r="L45" s="41"/>
    </row>
    <row r="46" spans="2:12" ht="16.5">
      <c r="B46" s="66"/>
      <c r="C46" s="70"/>
      <c r="D46" s="37" t="s">
        <v>64</v>
      </c>
      <c r="E46" s="37"/>
      <c r="F46" s="38">
        <v>320</v>
      </c>
      <c r="G46" s="39">
        <v>1</v>
      </c>
      <c r="H46" s="39" t="s">
        <v>68</v>
      </c>
      <c r="I46" s="39">
        <v>7</v>
      </c>
      <c r="J46" s="39" t="s">
        <v>49</v>
      </c>
      <c r="K46" s="38">
        <f t="shared" si="1"/>
        <v>2240</v>
      </c>
      <c r="L46" s="41" t="s">
        <v>163</v>
      </c>
    </row>
    <row r="47" spans="2:12" ht="16.5">
      <c r="B47" s="66"/>
      <c r="C47" s="70"/>
      <c r="D47" s="37" t="s">
        <v>116</v>
      </c>
      <c r="E47" s="37"/>
      <c r="F47" s="38">
        <v>5000</v>
      </c>
      <c r="G47" s="39">
        <v>1</v>
      </c>
      <c r="H47" s="39" t="s">
        <v>68</v>
      </c>
      <c r="I47" s="39">
        <v>1</v>
      </c>
      <c r="J47" s="42" t="s">
        <v>60</v>
      </c>
      <c r="K47" s="38">
        <f t="shared" si="1"/>
        <v>5000</v>
      </c>
      <c r="L47" s="41"/>
    </row>
    <row r="48" spans="2:12" ht="16.5">
      <c r="B48" s="66"/>
      <c r="C48" s="70"/>
      <c r="D48" s="37" t="s">
        <v>65</v>
      </c>
      <c r="E48" s="37"/>
      <c r="F48" s="43">
        <v>300</v>
      </c>
      <c r="G48" s="39">
        <v>2</v>
      </c>
      <c r="H48" s="39" t="s">
        <v>36</v>
      </c>
      <c r="I48" s="39">
        <v>16</v>
      </c>
      <c r="J48" s="39" t="s">
        <v>40</v>
      </c>
      <c r="K48" s="43">
        <f t="shared" si="1"/>
        <v>9600</v>
      </c>
      <c r="L48" s="41"/>
    </row>
    <row r="49" spans="2:12" ht="16.5">
      <c r="B49" s="65">
        <v>6</v>
      </c>
      <c r="C49" s="69" t="s">
        <v>22</v>
      </c>
      <c r="D49" s="37" t="s">
        <v>78</v>
      </c>
      <c r="E49" s="48"/>
      <c r="F49" s="43">
        <v>280</v>
      </c>
      <c r="G49" s="39">
        <v>1</v>
      </c>
      <c r="H49" s="39" t="s">
        <v>60</v>
      </c>
      <c r="I49" s="39">
        <v>10</v>
      </c>
      <c r="J49" s="39" t="s">
        <v>47</v>
      </c>
      <c r="K49" s="43">
        <f t="shared" si="1"/>
        <v>2800</v>
      </c>
      <c r="L49" s="41" t="s">
        <v>164</v>
      </c>
    </row>
    <row r="50" spans="2:12" ht="16.5">
      <c r="B50" s="66"/>
      <c r="C50" s="70"/>
      <c r="D50" s="37" t="s">
        <v>76</v>
      </c>
      <c r="E50" s="48"/>
      <c r="F50" s="43">
        <v>600</v>
      </c>
      <c r="G50" s="39">
        <v>6</v>
      </c>
      <c r="H50" s="39" t="s">
        <v>60</v>
      </c>
      <c r="I50" s="39">
        <v>1</v>
      </c>
      <c r="J50" s="39" t="s">
        <v>77</v>
      </c>
      <c r="K50" s="43">
        <f t="shared" si="1"/>
        <v>3600</v>
      </c>
      <c r="L50" s="41" t="s">
        <v>165</v>
      </c>
    </row>
    <row r="51" spans="2:12" s="49" customFormat="1" ht="16.5">
      <c r="B51" s="66"/>
      <c r="C51" s="70"/>
      <c r="D51" s="37" t="s">
        <v>136</v>
      </c>
      <c r="E51" s="48"/>
      <c r="F51" s="43">
        <v>1800</v>
      </c>
      <c r="G51" s="39">
        <v>1</v>
      </c>
      <c r="H51" s="39" t="s">
        <v>60</v>
      </c>
      <c r="I51" s="39">
        <v>1</v>
      </c>
      <c r="J51" s="39" t="s">
        <v>77</v>
      </c>
      <c r="K51" s="43">
        <f t="shared" si="1"/>
        <v>1800</v>
      </c>
      <c r="L51" s="41"/>
    </row>
    <row r="52" spans="2:12" ht="16.5">
      <c r="B52" s="66"/>
      <c r="C52" s="70"/>
      <c r="D52" s="37" t="s">
        <v>70</v>
      </c>
      <c r="E52" s="37"/>
      <c r="F52" s="43">
        <v>500</v>
      </c>
      <c r="G52" s="39">
        <v>1</v>
      </c>
      <c r="H52" s="39" t="s">
        <v>68</v>
      </c>
      <c r="I52" s="39">
        <v>15</v>
      </c>
      <c r="J52" s="39" t="s">
        <v>73</v>
      </c>
      <c r="K52" s="43">
        <f t="shared" si="1"/>
        <v>7500</v>
      </c>
      <c r="L52" s="41" t="s">
        <v>117</v>
      </c>
    </row>
    <row r="53" spans="2:12" s="49" customFormat="1" ht="16.5">
      <c r="B53" s="66"/>
      <c r="C53" s="70"/>
      <c r="D53" s="37" t="s">
        <v>118</v>
      </c>
      <c r="E53" s="48"/>
      <c r="F53" s="43">
        <v>10</v>
      </c>
      <c r="G53" s="51">
        <v>150</v>
      </c>
      <c r="H53" s="51" t="s">
        <v>67</v>
      </c>
      <c r="I53" s="51">
        <v>1</v>
      </c>
      <c r="J53" s="51" t="s">
        <v>26</v>
      </c>
      <c r="K53" s="43">
        <f t="shared" si="1"/>
        <v>1500</v>
      </c>
      <c r="L53" s="41"/>
    </row>
    <row r="54" spans="2:12" s="49" customFormat="1" ht="16.5">
      <c r="B54" s="66"/>
      <c r="C54" s="70"/>
      <c r="D54" s="37" t="s">
        <v>119</v>
      </c>
      <c r="E54" s="48"/>
      <c r="F54" s="43">
        <v>20</v>
      </c>
      <c r="G54" s="51">
        <v>10</v>
      </c>
      <c r="H54" s="51" t="s">
        <v>67</v>
      </c>
      <c r="I54" s="51">
        <v>1</v>
      </c>
      <c r="J54" s="51" t="s">
        <v>26</v>
      </c>
      <c r="K54" s="43">
        <f t="shared" si="1"/>
        <v>200</v>
      </c>
      <c r="L54" s="41"/>
    </row>
    <row r="55" spans="2:12" s="49" customFormat="1" ht="16.5">
      <c r="B55" s="66"/>
      <c r="C55" s="70"/>
      <c r="D55" s="53" t="s">
        <v>120</v>
      </c>
      <c r="E55" s="48"/>
      <c r="F55" s="43">
        <v>80</v>
      </c>
      <c r="G55" s="51">
        <v>5</v>
      </c>
      <c r="H55" s="51" t="s">
        <v>67</v>
      </c>
      <c r="I55" s="51">
        <v>1</v>
      </c>
      <c r="J55" s="51" t="s">
        <v>26</v>
      </c>
      <c r="K55" s="43">
        <f t="shared" si="1"/>
        <v>400</v>
      </c>
      <c r="L55" s="41"/>
    </row>
    <row r="56" spans="2:12" s="49" customFormat="1" ht="16.5">
      <c r="B56" s="66"/>
      <c r="C56" s="70"/>
      <c r="D56" s="37" t="s">
        <v>121</v>
      </c>
      <c r="E56" s="48"/>
      <c r="F56" s="43">
        <v>21</v>
      </c>
      <c r="G56" s="39">
        <v>500</v>
      </c>
      <c r="H56" s="39" t="s">
        <v>122</v>
      </c>
      <c r="I56" s="39">
        <v>1</v>
      </c>
      <c r="J56" s="39" t="s">
        <v>123</v>
      </c>
      <c r="K56" s="43">
        <f t="shared" si="1"/>
        <v>10500</v>
      </c>
      <c r="L56" s="41"/>
    </row>
    <row r="57" spans="2:12" s="49" customFormat="1" ht="16.5">
      <c r="B57" s="66"/>
      <c r="C57" s="70"/>
      <c r="D57" s="37" t="s">
        <v>128</v>
      </c>
      <c r="E57" s="48"/>
      <c r="F57" s="43">
        <v>10</v>
      </c>
      <c r="G57" s="39">
        <v>130</v>
      </c>
      <c r="H57" s="39" t="s">
        <v>67</v>
      </c>
      <c r="I57" s="39">
        <v>1</v>
      </c>
      <c r="J57" s="39" t="s">
        <v>123</v>
      </c>
      <c r="K57" s="43">
        <f t="shared" si="1"/>
        <v>1300</v>
      </c>
      <c r="L57" s="41"/>
    </row>
    <row r="58" spans="2:12" s="49" customFormat="1" ht="16.5">
      <c r="B58" s="66"/>
      <c r="C58" s="70"/>
      <c r="D58" s="37" t="s">
        <v>129</v>
      </c>
      <c r="E58" s="48"/>
      <c r="F58" s="43">
        <v>10</v>
      </c>
      <c r="G58" s="39">
        <v>50</v>
      </c>
      <c r="H58" s="39" t="s">
        <v>67</v>
      </c>
      <c r="I58" s="39">
        <v>2</v>
      </c>
      <c r="J58" s="39" t="s">
        <v>130</v>
      </c>
      <c r="K58" s="43">
        <f t="shared" si="1"/>
        <v>1000</v>
      </c>
      <c r="L58" s="41" t="s">
        <v>131</v>
      </c>
    </row>
    <row r="59" spans="2:12" s="49" customFormat="1" ht="16.5">
      <c r="B59" s="66"/>
      <c r="C59" s="70"/>
      <c r="D59" s="37" t="s">
        <v>132</v>
      </c>
      <c r="E59" s="48"/>
      <c r="F59" s="43">
        <v>5</v>
      </c>
      <c r="G59" s="39">
        <v>100</v>
      </c>
      <c r="H59" s="39" t="s">
        <v>67</v>
      </c>
      <c r="I59" s="39">
        <v>2</v>
      </c>
      <c r="J59" s="39" t="s">
        <v>130</v>
      </c>
      <c r="K59" s="43">
        <f t="shared" si="1"/>
        <v>1000</v>
      </c>
      <c r="L59" s="41"/>
    </row>
    <row r="60" spans="2:12" ht="16.5">
      <c r="B60" s="66"/>
      <c r="C60" s="70"/>
      <c r="D60" s="37" t="s">
        <v>71</v>
      </c>
      <c r="E60" s="37"/>
      <c r="F60" s="43">
        <v>1500</v>
      </c>
      <c r="G60" s="39">
        <v>3</v>
      </c>
      <c r="H60" s="39" t="s">
        <v>74</v>
      </c>
      <c r="I60" s="39">
        <v>2</v>
      </c>
      <c r="J60" s="39" t="s">
        <v>75</v>
      </c>
      <c r="K60" s="43">
        <f t="shared" si="1"/>
        <v>9000</v>
      </c>
      <c r="L60" s="41"/>
    </row>
    <row r="61" spans="2:12" ht="16.5">
      <c r="B61" s="97"/>
      <c r="C61" s="71"/>
      <c r="D61" s="37" t="s">
        <v>72</v>
      </c>
      <c r="E61" s="37"/>
      <c r="F61" s="43">
        <v>800</v>
      </c>
      <c r="G61" s="39">
        <v>2</v>
      </c>
      <c r="H61" s="39" t="s">
        <v>74</v>
      </c>
      <c r="I61" s="39">
        <v>2</v>
      </c>
      <c r="J61" s="39" t="s">
        <v>75</v>
      </c>
      <c r="K61" s="43">
        <f t="shared" si="1"/>
        <v>3200</v>
      </c>
      <c r="L61" s="41"/>
    </row>
    <row r="62" spans="2:12" ht="13.5" customHeight="1">
      <c r="B62" s="85" t="s">
        <v>159</v>
      </c>
      <c r="C62" s="86"/>
      <c r="D62" s="86"/>
      <c r="E62" s="86"/>
      <c r="F62" s="86"/>
      <c r="G62" s="86"/>
      <c r="H62" s="86"/>
      <c r="I62" s="86"/>
      <c r="J62" s="87"/>
      <c r="K62" s="12">
        <f>SUM(K63:K70)</f>
        <v>23309</v>
      </c>
      <c r="L62" s="13"/>
    </row>
    <row r="63" spans="2:12" s="58" customFormat="1" ht="16.5">
      <c r="B63" s="98">
        <v>7</v>
      </c>
      <c r="C63" s="100" t="s">
        <v>79</v>
      </c>
      <c r="D63" s="53" t="s">
        <v>12</v>
      </c>
      <c r="E63" s="50"/>
      <c r="F63" s="60">
        <v>1080</v>
      </c>
      <c r="G63" s="51">
        <v>2</v>
      </c>
      <c r="H63" s="59" t="s">
        <v>48</v>
      </c>
      <c r="I63" s="51">
        <v>2</v>
      </c>
      <c r="J63" s="59" t="s">
        <v>123</v>
      </c>
      <c r="K63" s="14">
        <f t="shared" ref="K63:K70" si="2">F63*G63*I63</f>
        <v>4320</v>
      </c>
      <c r="L63" s="61" t="s">
        <v>126</v>
      </c>
    </row>
    <row r="64" spans="2:12" s="58" customFormat="1" ht="16.5">
      <c r="B64" s="99"/>
      <c r="C64" s="101"/>
      <c r="D64" s="37" t="s">
        <v>90</v>
      </c>
      <c r="E64" s="37"/>
      <c r="F64" s="44">
        <v>800</v>
      </c>
      <c r="G64" s="39">
        <v>2</v>
      </c>
      <c r="H64" s="42" t="s">
        <v>48</v>
      </c>
      <c r="I64" s="39">
        <v>2</v>
      </c>
      <c r="J64" s="42" t="s">
        <v>133</v>
      </c>
      <c r="K64" s="38">
        <f t="shared" si="2"/>
        <v>3200</v>
      </c>
      <c r="L64" s="57"/>
    </row>
    <row r="65" spans="2:12" s="58" customFormat="1" ht="33">
      <c r="B65" s="98">
        <v>8</v>
      </c>
      <c r="C65" s="88" t="s">
        <v>89</v>
      </c>
      <c r="D65" s="37" t="s">
        <v>88</v>
      </c>
      <c r="E65" s="37"/>
      <c r="F65" s="44">
        <v>2500</v>
      </c>
      <c r="G65" s="39">
        <v>2</v>
      </c>
      <c r="H65" s="42" t="s">
        <v>48</v>
      </c>
      <c r="I65" s="39">
        <v>1</v>
      </c>
      <c r="J65" s="42" t="s">
        <v>133</v>
      </c>
      <c r="K65" s="38">
        <f t="shared" si="2"/>
        <v>5000</v>
      </c>
      <c r="L65" s="57" t="s">
        <v>106</v>
      </c>
    </row>
    <row r="66" spans="2:12" s="58" customFormat="1" ht="16.5">
      <c r="B66" s="102"/>
      <c r="C66" s="89"/>
      <c r="D66" s="37" t="s">
        <v>156</v>
      </c>
      <c r="E66" s="37"/>
      <c r="F66" s="44">
        <v>300</v>
      </c>
      <c r="G66" s="39">
        <v>1</v>
      </c>
      <c r="H66" s="42" t="s">
        <v>67</v>
      </c>
      <c r="I66" s="39">
        <v>1</v>
      </c>
      <c r="J66" s="42" t="s">
        <v>123</v>
      </c>
      <c r="K66" s="38">
        <f t="shared" si="2"/>
        <v>300</v>
      </c>
      <c r="L66" s="57" t="s">
        <v>157</v>
      </c>
    </row>
    <row r="67" spans="2:12" s="58" customFormat="1" ht="16.5">
      <c r="B67" s="62">
        <v>9</v>
      </c>
      <c r="C67" s="64" t="s">
        <v>80</v>
      </c>
      <c r="D67" s="37" t="s">
        <v>138</v>
      </c>
      <c r="E67" s="37"/>
      <c r="F67" s="44">
        <v>600</v>
      </c>
      <c r="G67" s="39">
        <v>7</v>
      </c>
      <c r="H67" s="42" t="s">
        <v>48</v>
      </c>
      <c r="I67" s="39">
        <v>1</v>
      </c>
      <c r="J67" s="42" t="s">
        <v>133</v>
      </c>
      <c r="K67" s="43">
        <f t="shared" si="2"/>
        <v>4200</v>
      </c>
      <c r="L67" s="57" t="s">
        <v>127</v>
      </c>
    </row>
    <row r="68" spans="2:12" s="58" customFormat="1" ht="16.5">
      <c r="B68" s="63"/>
      <c r="C68" s="64"/>
      <c r="D68" s="37" t="s">
        <v>137</v>
      </c>
      <c r="E68" s="37"/>
      <c r="F68" s="44">
        <v>800</v>
      </c>
      <c r="G68" s="39">
        <v>4</v>
      </c>
      <c r="H68" s="42" t="s">
        <v>48</v>
      </c>
      <c r="I68" s="39">
        <v>1</v>
      </c>
      <c r="J68" s="42" t="s">
        <v>133</v>
      </c>
      <c r="K68" s="43">
        <f t="shared" si="2"/>
        <v>3200</v>
      </c>
      <c r="L68" s="57"/>
    </row>
    <row r="69" spans="2:12" s="58" customFormat="1" ht="16.5">
      <c r="B69" s="62">
        <v>10</v>
      </c>
      <c r="C69" s="88" t="s">
        <v>155</v>
      </c>
      <c r="D69" s="53" t="s">
        <v>147</v>
      </c>
      <c r="E69" s="37"/>
      <c r="F69" s="44">
        <v>50</v>
      </c>
      <c r="G69" s="39">
        <v>2</v>
      </c>
      <c r="H69" s="42" t="s">
        <v>148</v>
      </c>
      <c r="I69" s="39">
        <v>29</v>
      </c>
      <c r="J69" s="42" t="s">
        <v>149</v>
      </c>
      <c r="K69" s="43">
        <f t="shared" si="2"/>
        <v>2900</v>
      </c>
      <c r="L69" s="57" t="s">
        <v>152</v>
      </c>
    </row>
    <row r="70" spans="2:12" s="58" customFormat="1" ht="16.5">
      <c r="B70" s="63"/>
      <c r="C70" s="89"/>
      <c r="D70" s="53" t="s">
        <v>11</v>
      </c>
      <c r="E70" s="37"/>
      <c r="F70" s="44">
        <v>189</v>
      </c>
      <c r="G70" s="39">
        <v>1</v>
      </c>
      <c r="H70" s="42" t="s">
        <v>150</v>
      </c>
      <c r="I70" s="39">
        <v>1</v>
      </c>
      <c r="J70" s="42" t="s">
        <v>151</v>
      </c>
      <c r="K70" s="43">
        <f t="shared" si="2"/>
        <v>189</v>
      </c>
      <c r="L70" s="57"/>
    </row>
    <row r="71" spans="2:12" ht="13.5" customHeight="1">
      <c r="B71" s="85" t="s">
        <v>160</v>
      </c>
      <c r="C71" s="86"/>
      <c r="D71" s="86"/>
      <c r="E71" s="86"/>
      <c r="F71" s="86"/>
      <c r="G71" s="86"/>
      <c r="H71" s="86"/>
      <c r="I71" s="86"/>
      <c r="J71" s="87"/>
      <c r="K71" s="12">
        <f>SUM(K72:K83)</f>
        <v>97650</v>
      </c>
      <c r="L71" s="13"/>
    </row>
    <row r="72" spans="2:12" s="58" customFormat="1" ht="16.5">
      <c r="B72" s="66">
        <v>11</v>
      </c>
      <c r="C72" s="72" t="s">
        <v>81</v>
      </c>
      <c r="D72" s="37" t="s">
        <v>96</v>
      </c>
      <c r="E72" s="37"/>
      <c r="F72" s="44">
        <v>3800</v>
      </c>
      <c r="G72" s="39">
        <v>2</v>
      </c>
      <c r="H72" s="42" t="s">
        <v>48</v>
      </c>
      <c r="I72" s="39">
        <v>1</v>
      </c>
      <c r="J72" s="42" t="s">
        <v>123</v>
      </c>
      <c r="K72" s="38">
        <f t="shared" ref="K72:K83" si="3">F72*G72*I72</f>
        <v>7600</v>
      </c>
      <c r="L72" s="57" t="s">
        <v>97</v>
      </c>
    </row>
    <row r="73" spans="2:12" s="58" customFormat="1" ht="16.5">
      <c r="B73" s="66"/>
      <c r="C73" s="74"/>
      <c r="D73" s="37" t="s">
        <v>99</v>
      </c>
      <c r="E73" s="37"/>
      <c r="F73" s="44">
        <v>200</v>
      </c>
      <c r="G73" s="39">
        <v>2</v>
      </c>
      <c r="H73" s="42" t="s">
        <v>48</v>
      </c>
      <c r="I73" s="39">
        <v>3</v>
      </c>
      <c r="J73" s="42" t="s">
        <v>134</v>
      </c>
      <c r="K73" s="38">
        <f t="shared" si="3"/>
        <v>1200</v>
      </c>
      <c r="L73" s="57" t="s">
        <v>98</v>
      </c>
    </row>
    <row r="74" spans="2:12" s="58" customFormat="1" ht="33">
      <c r="B74" s="66"/>
      <c r="C74" s="42" t="s">
        <v>82</v>
      </c>
      <c r="D74" s="37" t="s">
        <v>83</v>
      </c>
      <c r="E74" s="37"/>
      <c r="F74" s="44">
        <v>600</v>
      </c>
      <c r="G74" s="39">
        <v>80</v>
      </c>
      <c r="H74" s="42" t="s">
        <v>48</v>
      </c>
      <c r="I74" s="39">
        <v>1</v>
      </c>
      <c r="J74" s="42" t="s">
        <v>123</v>
      </c>
      <c r="K74" s="38">
        <f t="shared" si="3"/>
        <v>48000</v>
      </c>
      <c r="L74" s="57" t="s">
        <v>107</v>
      </c>
    </row>
    <row r="75" spans="2:12" s="58" customFormat="1" ht="16.5">
      <c r="B75" s="66"/>
      <c r="C75" s="42" t="s">
        <v>85</v>
      </c>
      <c r="D75" s="37" t="s">
        <v>86</v>
      </c>
      <c r="E75" s="37"/>
      <c r="F75" s="44">
        <v>8000</v>
      </c>
      <c r="G75" s="39">
        <v>1</v>
      </c>
      <c r="H75" s="42" t="s">
        <v>123</v>
      </c>
      <c r="I75" s="39">
        <v>1</v>
      </c>
      <c r="J75" s="42" t="s">
        <v>123</v>
      </c>
      <c r="K75" s="38">
        <f t="shared" si="3"/>
        <v>8000</v>
      </c>
      <c r="L75" s="57" t="s">
        <v>102</v>
      </c>
    </row>
    <row r="76" spans="2:12" s="58" customFormat="1" ht="16.5">
      <c r="B76" s="66"/>
      <c r="C76" s="72" t="s">
        <v>142</v>
      </c>
      <c r="D76" s="37" t="s">
        <v>84</v>
      </c>
      <c r="E76" s="37"/>
      <c r="F76" s="44">
        <v>2000</v>
      </c>
      <c r="G76" s="39">
        <v>1</v>
      </c>
      <c r="H76" s="42" t="s">
        <v>123</v>
      </c>
      <c r="I76" s="39">
        <v>1</v>
      </c>
      <c r="J76" s="42" t="s">
        <v>123</v>
      </c>
      <c r="K76" s="38">
        <f t="shared" si="3"/>
        <v>2000</v>
      </c>
      <c r="L76" s="57" t="s">
        <v>87</v>
      </c>
    </row>
    <row r="77" spans="2:12" s="58" customFormat="1" ht="16.5">
      <c r="B77" s="66"/>
      <c r="C77" s="73"/>
      <c r="D77" s="37" t="s">
        <v>139</v>
      </c>
      <c r="E77" s="37"/>
      <c r="F77" s="44">
        <v>12000</v>
      </c>
      <c r="G77" s="39">
        <v>1</v>
      </c>
      <c r="H77" s="42" t="s">
        <v>123</v>
      </c>
      <c r="I77" s="39">
        <v>1</v>
      </c>
      <c r="J77" s="42" t="s">
        <v>123</v>
      </c>
      <c r="K77" s="38">
        <f t="shared" si="3"/>
        <v>12000</v>
      </c>
      <c r="L77" s="57"/>
    </row>
    <row r="78" spans="2:12" s="58" customFormat="1" ht="16.5">
      <c r="B78" s="66"/>
      <c r="C78" s="73"/>
      <c r="D78" s="37" t="s">
        <v>140</v>
      </c>
      <c r="E78" s="37"/>
      <c r="F78" s="44">
        <v>800</v>
      </c>
      <c r="G78" s="39">
        <v>1</v>
      </c>
      <c r="H78" s="42" t="s">
        <v>123</v>
      </c>
      <c r="I78" s="39">
        <v>1</v>
      </c>
      <c r="J78" s="42" t="s">
        <v>123</v>
      </c>
      <c r="K78" s="38">
        <f t="shared" si="3"/>
        <v>800</v>
      </c>
      <c r="L78" s="57"/>
    </row>
    <row r="79" spans="2:12" s="58" customFormat="1" ht="16.5">
      <c r="B79" s="66"/>
      <c r="C79" s="74"/>
      <c r="D79" s="37" t="s">
        <v>141</v>
      </c>
      <c r="E79" s="37"/>
      <c r="F79" s="44">
        <v>800</v>
      </c>
      <c r="G79" s="39">
        <v>1</v>
      </c>
      <c r="H79" s="42" t="s">
        <v>123</v>
      </c>
      <c r="I79" s="39">
        <v>1</v>
      </c>
      <c r="J79" s="42" t="s">
        <v>123</v>
      </c>
      <c r="K79" s="38">
        <f t="shared" si="3"/>
        <v>800</v>
      </c>
      <c r="L79" s="57"/>
    </row>
    <row r="80" spans="2:12" s="58" customFormat="1" ht="16.5">
      <c r="B80" s="66"/>
      <c r="C80" s="72" t="s">
        <v>143</v>
      </c>
      <c r="D80" s="37" t="s">
        <v>103</v>
      </c>
      <c r="E80" s="37"/>
      <c r="F80" s="44">
        <v>50</v>
      </c>
      <c r="G80" s="39">
        <v>9</v>
      </c>
      <c r="H80" s="42" t="s">
        <v>104</v>
      </c>
      <c r="I80" s="39">
        <v>1</v>
      </c>
      <c r="J80" s="42" t="s">
        <v>105</v>
      </c>
      <c r="K80" s="38">
        <f t="shared" si="3"/>
        <v>450</v>
      </c>
      <c r="L80" s="57"/>
    </row>
    <row r="81" spans="2:12" s="58" customFormat="1" ht="16.5">
      <c r="B81" s="66"/>
      <c r="C81" s="73"/>
      <c r="D81" s="37" t="s">
        <v>112</v>
      </c>
      <c r="E81" s="37"/>
      <c r="F81" s="44">
        <v>120</v>
      </c>
      <c r="G81" s="39">
        <v>80</v>
      </c>
      <c r="H81" s="42" t="s">
        <v>144</v>
      </c>
      <c r="I81" s="39">
        <v>1</v>
      </c>
      <c r="J81" s="42" t="s">
        <v>123</v>
      </c>
      <c r="K81" s="38">
        <f t="shared" si="3"/>
        <v>9600</v>
      </c>
      <c r="L81" s="57"/>
    </row>
    <row r="82" spans="2:12" s="58" customFormat="1" ht="16.5">
      <c r="B82" s="66"/>
      <c r="C82" s="73"/>
      <c r="D82" s="37" t="s">
        <v>145</v>
      </c>
      <c r="E82" s="37"/>
      <c r="F82" s="44">
        <v>400</v>
      </c>
      <c r="G82" s="39">
        <v>8</v>
      </c>
      <c r="H82" s="42" t="s">
        <v>144</v>
      </c>
      <c r="I82" s="39">
        <v>1</v>
      </c>
      <c r="J82" s="42" t="s">
        <v>123</v>
      </c>
      <c r="K82" s="38">
        <f t="shared" si="3"/>
        <v>3200</v>
      </c>
      <c r="L82" s="57" t="s">
        <v>153</v>
      </c>
    </row>
    <row r="83" spans="2:12" s="58" customFormat="1" ht="16.5">
      <c r="B83" s="66"/>
      <c r="C83" s="74"/>
      <c r="D83" s="37" t="s">
        <v>146</v>
      </c>
      <c r="E83" s="37"/>
      <c r="F83" s="44">
        <v>500</v>
      </c>
      <c r="G83" s="39">
        <v>8</v>
      </c>
      <c r="H83" s="42" t="s">
        <v>144</v>
      </c>
      <c r="I83" s="39">
        <v>1</v>
      </c>
      <c r="J83" s="42" t="s">
        <v>123</v>
      </c>
      <c r="K83" s="38">
        <f t="shared" si="3"/>
        <v>4000</v>
      </c>
      <c r="L83" s="57" t="s">
        <v>154</v>
      </c>
    </row>
    <row r="84" spans="2:12" ht="13.5" customHeight="1">
      <c r="B84" s="85" t="s">
        <v>161</v>
      </c>
      <c r="C84" s="86"/>
      <c r="D84" s="86"/>
      <c r="E84" s="86"/>
      <c r="F84" s="86"/>
      <c r="G84" s="86"/>
      <c r="H84" s="86"/>
      <c r="I84" s="86"/>
      <c r="J84" s="87"/>
      <c r="K84" s="12">
        <f>K85</f>
        <v>27596.9</v>
      </c>
      <c r="L84" s="13"/>
    </row>
    <row r="85" spans="2:12" ht="35.25" customHeight="1">
      <c r="B85" s="15">
        <v>12</v>
      </c>
      <c r="C85" s="28" t="s">
        <v>5</v>
      </c>
      <c r="D85" s="29"/>
      <c r="E85" s="78">
        <v>0.1</v>
      </c>
      <c r="F85" s="79"/>
      <c r="G85" s="79"/>
      <c r="H85" s="79"/>
      <c r="I85" s="79"/>
      <c r="J85" s="80"/>
      <c r="K85" s="16">
        <f>SUM(K5,K62,K71)*E85</f>
        <v>27596.9</v>
      </c>
      <c r="L85" s="17"/>
    </row>
    <row r="86" spans="2:12" ht="23.25" customHeight="1">
      <c r="B86" s="18" t="s">
        <v>6</v>
      </c>
      <c r="C86" s="19"/>
      <c r="D86" s="20"/>
      <c r="E86" s="81"/>
      <c r="F86" s="81"/>
      <c r="G86" s="81"/>
      <c r="H86" s="81"/>
      <c r="I86" s="81"/>
      <c r="J86" s="81"/>
      <c r="K86" s="21">
        <f>SUM(K5,K62,K71,K84)</f>
        <v>303565.90000000002</v>
      </c>
      <c r="L86" s="22" t="s">
        <v>14</v>
      </c>
    </row>
    <row r="87" spans="2:12" ht="16.5">
      <c r="B87" s="23" t="s">
        <v>7</v>
      </c>
      <c r="C87" s="24"/>
      <c r="D87" s="25"/>
      <c r="E87" s="82">
        <v>0.06</v>
      </c>
      <c r="F87" s="83"/>
      <c r="G87" s="83"/>
      <c r="H87" s="83"/>
      <c r="I87" s="83"/>
      <c r="J87" s="84"/>
      <c r="K87" s="26">
        <f>ROUND(K86*E87,2)</f>
        <v>18213.95</v>
      </c>
      <c r="L87" s="27" t="s">
        <v>15</v>
      </c>
    </row>
    <row r="88" spans="2:12" ht="17.25" thickBot="1">
      <c r="B88" s="32" t="s">
        <v>8</v>
      </c>
      <c r="C88" s="33"/>
      <c r="D88" s="34" t="s">
        <v>9</v>
      </c>
      <c r="E88" s="75"/>
      <c r="F88" s="76"/>
      <c r="G88" s="76"/>
      <c r="H88" s="76"/>
      <c r="I88" s="76"/>
      <c r="J88" s="77"/>
      <c r="K88" s="35">
        <f>ROUND((K86+K87),2)</f>
        <v>321779.84999999998</v>
      </c>
      <c r="L88" s="36"/>
    </row>
    <row r="89" spans="2:12">
      <c r="K89" s="1"/>
    </row>
    <row r="93" spans="2:12">
      <c r="K93" s="2"/>
    </row>
  </sheetData>
  <mergeCells count="35">
    <mergeCell ref="B1:L1"/>
    <mergeCell ref="D4:E4"/>
    <mergeCell ref="C2:L2"/>
    <mergeCell ref="B71:J71"/>
    <mergeCell ref="C8:C18"/>
    <mergeCell ref="B29:B40"/>
    <mergeCell ref="B41:B48"/>
    <mergeCell ref="C41:C48"/>
    <mergeCell ref="C65:C66"/>
    <mergeCell ref="B62:J62"/>
    <mergeCell ref="B63:B64"/>
    <mergeCell ref="C63:C64"/>
    <mergeCell ref="B65:B66"/>
    <mergeCell ref="B49:B61"/>
    <mergeCell ref="C49:C61"/>
    <mergeCell ref="B5:J5"/>
    <mergeCell ref="B6:B7"/>
    <mergeCell ref="C6:C7"/>
    <mergeCell ref="C76:C79"/>
    <mergeCell ref="B69:B70"/>
    <mergeCell ref="E88:J88"/>
    <mergeCell ref="E85:J85"/>
    <mergeCell ref="E86:J86"/>
    <mergeCell ref="B72:B83"/>
    <mergeCell ref="E87:J87"/>
    <mergeCell ref="B84:J84"/>
    <mergeCell ref="C72:C73"/>
    <mergeCell ref="C80:C83"/>
    <mergeCell ref="C69:C70"/>
    <mergeCell ref="B67:B68"/>
    <mergeCell ref="C67:C68"/>
    <mergeCell ref="B19:B28"/>
    <mergeCell ref="C19:C28"/>
    <mergeCell ref="B8:B18"/>
    <mergeCell ref="C29:C4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shenzhong</dc:creator>
  <cp:lastModifiedBy>李宇轩</cp:lastModifiedBy>
  <dcterms:created xsi:type="dcterms:W3CDTF">2014-09-25T08:53:26Z</dcterms:created>
  <dcterms:modified xsi:type="dcterms:W3CDTF">2017-11-27T06:21:10Z</dcterms:modified>
</cp:coreProperties>
</file>