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<sst xmlns="http://schemas.openxmlformats.org/spreadsheetml/2006/main" count="68">
  <si>
    <t>会务服务报价表</t>
  </si>
  <si>
    <t>行程安排：2018年4月12-15日</t>
  </si>
  <si>
    <t>询价人:</t>
  </si>
  <si>
    <t>联系电话:</t>
  </si>
  <si>
    <t>国内出发地:</t>
  </si>
  <si>
    <t>各地</t>
  </si>
  <si>
    <t>目的地:</t>
  </si>
  <si>
    <t>北京</t>
  </si>
  <si>
    <t>行程时间(天数):</t>
  </si>
  <si>
    <t>参会人数:</t>
  </si>
  <si>
    <t>会议时间(天数):</t>
  </si>
  <si>
    <t>旅行社名称：</t>
  </si>
  <si>
    <t>中国康辉旅游集团有限公司</t>
  </si>
  <si>
    <t>报价时间：</t>
  </si>
  <si>
    <t>2018.2.23</t>
  </si>
  <si>
    <t>报价人：</t>
  </si>
  <si>
    <t>马丽娜</t>
  </si>
  <si>
    <t>联系电话：</t>
  </si>
  <si>
    <t>住宿费用</t>
  </si>
  <si>
    <t>名称</t>
  </si>
  <si>
    <t>数量</t>
  </si>
  <si>
    <t>单价(人民币）</t>
  </si>
  <si>
    <t>次数</t>
  </si>
  <si>
    <t>总价</t>
  </si>
  <si>
    <t xml:space="preserve">备注 </t>
  </si>
  <si>
    <t>会议酒店</t>
  </si>
  <si>
    <t>酒店推荐理由：</t>
  </si>
  <si>
    <t>北京：麗枫酒店(北京中关村人民大学地铁站店)</t>
  </si>
  <si>
    <t>含单早</t>
  </si>
  <si>
    <t>含双早，酒店单间数量较少，可双间单住</t>
  </si>
  <si>
    <t>住宿费用合计</t>
  </si>
  <si>
    <t>用餐费用</t>
  </si>
  <si>
    <t>备注</t>
  </si>
  <si>
    <t>预估-午餐</t>
  </si>
  <si>
    <t>预估餐费，以实际费用结算</t>
  </si>
  <si>
    <t>预估-晚餐</t>
  </si>
  <si>
    <t>用餐费用共计</t>
  </si>
  <si>
    <t>交通费用　</t>
  </si>
  <si>
    <t>单价（人民币）</t>
  </si>
  <si>
    <t>全程旅游车交通费用</t>
  </si>
  <si>
    <t>用车车辆状况：</t>
  </si>
  <si>
    <t>接送机（帕萨特或同级）</t>
  </si>
  <si>
    <t>预估报价，以实际数量结算</t>
  </si>
  <si>
    <t>接送机（GL8）</t>
  </si>
  <si>
    <t>市区接送（帕萨特或同级）</t>
  </si>
  <si>
    <t>包车（外出用餐）</t>
  </si>
  <si>
    <t>50座，预估报价，以实际数量结算</t>
  </si>
  <si>
    <t>交通费用共计</t>
  </si>
  <si>
    <t xml:space="preserve">人员费用  </t>
  </si>
  <si>
    <t>人员及司机介绍：</t>
  </si>
  <si>
    <t>当地会议工作人员（接送机/接站）</t>
  </si>
  <si>
    <t>全陪人员</t>
  </si>
  <si>
    <t>包含往返交通及其他费用</t>
  </si>
  <si>
    <t>会议拍照</t>
  </si>
  <si>
    <t xml:space="preserve">人员费用共计 </t>
  </si>
  <si>
    <t xml:space="preserve">其他项目 </t>
  </si>
  <si>
    <t>宣传手册</t>
  </si>
  <si>
    <t>B5大小，约20页左右
此价格为预估价，含印刷费，不含设计</t>
  </si>
  <si>
    <t>书</t>
  </si>
  <si>
    <t>接机牌</t>
  </si>
  <si>
    <t xml:space="preserve">其他项目共计 </t>
  </si>
  <si>
    <t>费用合计</t>
  </si>
  <si>
    <t>服务费（10%）</t>
  </si>
  <si>
    <t>会议合计费用</t>
  </si>
  <si>
    <t>发票税金（6%）</t>
  </si>
  <si>
    <t>增值税专用发票税金</t>
  </si>
  <si>
    <t>会议总费用</t>
  </si>
  <si>
    <t>含增值税6%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</si>
</sst>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\¥#,##0.00_);[Red]\(\¥#,##0.00\)"/>
    <numFmt numFmtId="178" formatCode="\¥#,##0.00;\¥\-#,##0.00"/>
  </numFmts>
  <fonts count="32">
    <font>
      <sz val="11"/>
      <color theme="1"/>
      <name val="宋体"/>
      <charset val="134"/>
      <scheme val="minor"/>
    </font>
    <font>
      <sz val="12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22"/>
      <name val="微软雅黑"/>
      <charset val="134"/>
    </font>
    <font>
      <b/>
      <sz val="10"/>
      <name val="微软雅黑"/>
      <charset val="134"/>
    </font>
    <font>
      <b/>
      <u/>
      <sz val="11"/>
      <name val="微软雅黑"/>
      <charset val="134"/>
    </font>
    <font>
      <b/>
      <u/>
      <sz val="10"/>
      <name val="微软雅黑"/>
      <charset val="134"/>
    </font>
    <font>
      <sz val="10"/>
      <name val="微软雅黑"/>
      <charset val="134"/>
    </font>
    <font>
      <u/>
      <sz val="10"/>
      <name val="微软雅黑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6" fillId="29" borderId="23" applyNumberFormat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1" xfId="49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right"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58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77" fontId="5" fillId="4" borderId="8" xfId="0" applyNumberFormat="1" applyFont="1" applyFill="1" applyBorder="1" applyAlignment="1">
      <alignment horizontal="center" vertical="center" wrapText="1"/>
    </xf>
    <xf numFmtId="177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right" vertical="center" wrapText="1"/>
    </xf>
    <xf numFmtId="0" fontId="5" fillId="6" borderId="13" xfId="0" applyFont="1" applyFill="1" applyBorder="1" applyAlignment="1">
      <alignment horizontal="right" vertical="center" wrapText="1"/>
    </xf>
    <xf numFmtId="0" fontId="5" fillId="6" borderId="14" xfId="0" applyFont="1" applyFill="1" applyBorder="1" applyAlignment="1">
      <alignment horizontal="right" vertical="center" wrapText="1"/>
    </xf>
    <xf numFmtId="177" fontId="5" fillId="6" borderId="15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right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E46" sqref="E46"/>
    </sheetView>
  </sheetViews>
  <sheetFormatPr defaultColWidth="9" defaultRowHeight="15"/>
  <cols>
    <col min="1" max="1" width="27.075" style="4" customWidth="1"/>
    <col min="2" max="2" width="20.6166666666667" style="4" customWidth="1"/>
    <col min="3" max="3" width="20.6166666666667" style="5" customWidth="1"/>
    <col min="4" max="4" width="13.2333333333333" style="5" customWidth="1"/>
    <col min="5" max="5" width="14.4583333333333" style="5" customWidth="1"/>
    <col min="6" max="6" width="32.4583333333333" style="1" customWidth="1"/>
    <col min="7" max="7" width="8.84166666666667" style="6" customWidth="1"/>
    <col min="8" max="8" width="12.7666666666667" style="1" customWidth="1"/>
    <col min="9" max="9" width="25.4583333333333" style="1" customWidth="1"/>
    <col min="10" max="16384" width="9" style="1"/>
  </cols>
  <sheetData>
    <row r="1" s="1" customFormat="1" ht="30" customHeight="1" spans="1:7">
      <c r="A1" s="7" t="s">
        <v>0</v>
      </c>
      <c r="B1" s="7"/>
      <c r="C1" s="7"/>
      <c r="D1" s="7"/>
      <c r="E1" s="7"/>
      <c r="F1" s="7"/>
      <c r="G1" s="6"/>
    </row>
    <row r="2" s="2" customFormat="1" ht="20.05" customHeight="1" spans="1:7">
      <c r="A2" s="8" t="s">
        <v>1</v>
      </c>
      <c r="B2" s="9" t="s">
        <v>2</v>
      </c>
      <c r="C2" s="10"/>
      <c r="D2" s="10"/>
      <c r="E2" s="9" t="s">
        <v>3</v>
      </c>
      <c r="F2" s="11"/>
      <c r="G2" s="12"/>
    </row>
    <row r="3" s="2" customFormat="1" ht="20.05" customHeight="1" spans="1:7">
      <c r="A3" s="8"/>
      <c r="B3" s="9" t="s">
        <v>4</v>
      </c>
      <c r="C3" s="10" t="s">
        <v>5</v>
      </c>
      <c r="D3" s="10"/>
      <c r="E3" s="9" t="s">
        <v>6</v>
      </c>
      <c r="F3" s="11" t="s">
        <v>7</v>
      </c>
      <c r="G3" s="12"/>
    </row>
    <row r="4" s="2" customFormat="1" ht="20.05" customHeight="1" spans="1:7">
      <c r="A4" s="8"/>
      <c r="B4" s="9" t="s">
        <v>8</v>
      </c>
      <c r="C4" s="10">
        <v>4</v>
      </c>
      <c r="D4" s="10"/>
      <c r="E4" s="13" t="s">
        <v>9</v>
      </c>
      <c r="F4" s="11">
        <v>50</v>
      </c>
      <c r="G4" s="12"/>
    </row>
    <row r="5" s="2" customFormat="1" ht="20.05" customHeight="1" spans="1:7">
      <c r="A5" s="8"/>
      <c r="B5" s="9" t="s">
        <v>10</v>
      </c>
      <c r="C5" s="10"/>
      <c r="D5" s="10"/>
      <c r="E5" s="13"/>
      <c r="F5" s="11"/>
      <c r="G5" s="12"/>
    </row>
    <row r="6" s="2" customFormat="1" ht="20.05" customHeight="1" spans="1:7">
      <c r="A6" s="14" t="s">
        <v>11</v>
      </c>
      <c r="B6" s="15" t="s">
        <v>12</v>
      </c>
      <c r="C6" s="15"/>
      <c r="D6" s="16" t="s">
        <v>13</v>
      </c>
      <c r="E6" s="17" t="s">
        <v>14</v>
      </c>
      <c r="F6" s="17"/>
      <c r="G6" s="12"/>
    </row>
    <row r="7" s="2" customFormat="1" ht="20.05" customHeight="1" spans="1:7">
      <c r="A7" s="18" t="s">
        <v>15</v>
      </c>
      <c r="B7" s="18" t="s">
        <v>16</v>
      </c>
      <c r="C7" s="18"/>
      <c r="D7" s="16" t="s">
        <v>17</v>
      </c>
      <c r="E7" s="18">
        <v>13811302348</v>
      </c>
      <c r="F7" s="18"/>
      <c r="G7" s="12"/>
    </row>
    <row r="8" s="2" customFormat="1" ht="20.05" customHeight="1" spans="1:7">
      <c r="A8" s="19" t="s">
        <v>18</v>
      </c>
      <c r="B8" s="19"/>
      <c r="C8" s="19"/>
      <c r="D8" s="19"/>
      <c r="E8" s="19"/>
      <c r="F8" s="19"/>
      <c r="G8" s="12"/>
    </row>
    <row r="9" s="3" customFormat="1" ht="20.05" customHeight="1" spans="1:7">
      <c r="A9" s="20" t="s">
        <v>19</v>
      </c>
      <c r="B9" s="20" t="s">
        <v>20</v>
      </c>
      <c r="C9" s="20" t="s">
        <v>21</v>
      </c>
      <c r="D9" s="20" t="s">
        <v>22</v>
      </c>
      <c r="E9" s="20" t="s">
        <v>23</v>
      </c>
      <c r="F9" s="20" t="s">
        <v>24</v>
      </c>
      <c r="G9" s="21"/>
    </row>
    <row r="10" s="3" customFormat="1" ht="20.05" customHeight="1" spans="1:7">
      <c r="A10" s="22" t="s">
        <v>25</v>
      </c>
      <c r="B10" s="20" t="s">
        <v>26</v>
      </c>
      <c r="C10" s="23"/>
      <c r="D10" s="23"/>
      <c r="E10" s="23"/>
      <c r="F10" s="23"/>
      <c r="G10" s="21"/>
    </row>
    <row r="11" s="3" customFormat="1" ht="25" customHeight="1" spans="1:7">
      <c r="A11" s="24" t="s">
        <v>27</v>
      </c>
      <c r="B11" s="25">
        <v>30</v>
      </c>
      <c r="C11" s="26">
        <v>580</v>
      </c>
      <c r="D11" s="25">
        <v>3</v>
      </c>
      <c r="E11" s="27">
        <f t="shared" ref="E11:E17" si="0">D11*C11*B11</f>
        <v>52200</v>
      </c>
      <c r="F11" s="28" t="s">
        <v>28</v>
      </c>
      <c r="G11" s="21"/>
    </row>
    <row r="12" s="3" customFormat="1" ht="24" customHeight="1" spans="1:7">
      <c r="A12" s="29"/>
      <c r="B12" s="25">
        <v>20</v>
      </c>
      <c r="C12" s="26">
        <v>590</v>
      </c>
      <c r="D12" s="25">
        <v>3</v>
      </c>
      <c r="E12" s="27">
        <f t="shared" si="0"/>
        <v>35400</v>
      </c>
      <c r="F12" s="28" t="s">
        <v>29</v>
      </c>
      <c r="G12" s="21"/>
    </row>
    <row r="13" s="3" customFormat="1" ht="20.05" customHeight="1" spans="1:7">
      <c r="A13" s="30" t="s">
        <v>30</v>
      </c>
      <c r="B13" s="30"/>
      <c r="C13" s="30"/>
      <c r="D13" s="30"/>
      <c r="E13" s="31">
        <f>SUM(E11:E12)</f>
        <v>87600</v>
      </c>
      <c r="F13" s="32"/>
      <c r="G13" s="21"/>
    </row>
    <row r="14" s="1" customFormat="1" ht="20.05" customHeight="1" spans="1:7">
      <c r="A14" s="19" t="s">
        <v>31</v>
      </c>
      <c r="B14" s="19"/>
      <c r="C14" s="19"/>
      <c r="D14" s="19"/>
      <c r="E14" s="19"/>
      <c r="F14" s="19"/>
      <c r="G14" s="6"/>
    </row>
    <row r="15" s="1" customFormat="1" ht="20.05" customHeight="1" spans="1:7">
      <c r="A15" s="33" t="s">
        <v>19</v>
      </c>
      <c r="B15" s="20" t="s">
        <v>20</v>
      </c>
      <c r="C15" s="20" t="s">
        <v>21</v>
      </c>
      <c r="D15" s="20" t="s">
        <v>22</v>
      </c>
      <c r="E15" s="20" t="s">
        <v>23</v>
      </c>
      <c r="F15" s="20" t="s">
        <v>32</v>
      </c>
      <c r="G15" s="6"/>
    </row>
    <row r="16" s="3" customFormat="1" ht="20.05" customHeight="1" spans="1:7">
      <c r="A16" s="34" t="s">
        <v>33</v>
      </c>
      <c r="B16" s="35">
        <v>50</v>
      </c>
      <c r="C16" s="26">
        <v>200</v>
      </c>
      <c r="D16" s="25">
        <v>3</v>
      </c>
      <c r="E16" s="27">
        <f t="shared" si="0"/>
        <v>30000</v>
      </c>
      <c r="F16" s="36" t="s">
        <v>34</v>
      </c>
      <c r="G16" s="21"/>
    </row>
    <row r="17" s="3" customFormat="1" ht="20.05" customHeight="1" spans="1:7">
      <c r="A17" s="34" t="s">
        <v>35</v>
      </c>
      <c r="B17" s="35">
        <v>50</v>
      </c>
      <c r="C17" s="26">
        <v>300</v>
      </c>
      <c r="D17" s="25">
        <v>3</v>
      </c>
      <c r="E17" s="27">
        <f t="shared" si="0"/>
        <v>45000</v>
      </c>
      <c r="F17" s="36" t="s">
        <v>34</v>
      </c>
      <c r="G17" s="21"/>
    </row>
    <row r="18" s="1" customFormat="1" ht="20.05" customHeight="1" spans="1:7">
      <c r="A18" s="30" t="s">
        <v>36</v>
      </c>
      <c r="B18" s="30"/>
      <c r="C18" s="30"/>
      <c r="D18" s="30"/>
      <c r="E18" s="31">
        <f>SUM(E16:E17)</f>
        <v>75000</v>
      </c>
      <c r="F18" s="32"/>
      <c r="G18" s="6"/>
    </row>
    <row r="19" s="1" customFormat="1" ht="20.05" customHeight="1" spans="1:9">
      <c r="A19" s="19" t="s">
        <v>37</v>
      </c>
      <c r="B19" s="19"/>
      <c r="C19" s="19"/>
      <c r="D19" s="19"/>
      <c r="E19" s="19"/>
      <c r="F19" s="19"/>
      <c r="G19" s="6"/>
      <c r="H19" s="37"/>
      <c r="I19" s="68"/>
    </row>
    <row r="20" s="1" customFormat="1" ht="20.05" customHeight="1" spans="1:9">
      <c r="A20" s="38" t="s">
        <v>19</v>
      </c>
      <c r="B20" s="38" t="s">
        <v>20</v>
      </c>
      <c r="C20" s="39" t="s">
        <v>38</v>
      </c>
      <c r="D20" s="39" t="s">
        <v>22</v>
      </c>
      <c r="E20" s="39" t="s">
        <v>23</v>
      </c>
      <c r="F20" s="10" t="s">
        <v>32</v>
      </c>
      <c r="G20" s="6"/>
      <c r="H20" s="37"/>
      <c r="I20" s="68"/>
    </row>
    <row r="21" s="1" customFormat="1" ht="20.05" customHeight="1" spans="1:9">
      <c r="A21" s="20" t="s">
        <v>39</v>
      </c>
      <c r="B21" s="20" t="s">
        <v>40</v>
      </c>
      <c r="C21" s="23"/>
      <c r="D21" s="23"/>
      <c r="E21" s="23"/>
      <c r="F21" s="23"/>
      <c r="G21" s="6"/>
      <c r="H21" s="37"/>
      <c r="I21" s="68"/>
    </row>
    <row r="22" s="1" customFormat="1" ht="20.05" customHeight="1" spans="1:9">
      <c r="A22" s="40" t="s">
        <v>41</v>
      </c>
      <c r="B22" s="41">
        <v>5</v>
      </c>
      <c r="C22" s="42">
        <v>260</v>
      </c>
      <c r="D22" s="41">
        <v>2</v>
      </c>
      <c r="E22" s="43">
        <f t="shared" ref="E22:E25" si="1">D22*C22*B22</f>
        <v>2600</v>
      </c>
      <c r="F22" s="44" t="s">
        <v>42</v>
      </c>
      <c r="G22" s="6"/>
      <c r="H22" s="37"/>
      <c r="I22" s="68"/>
    </row>
    <row r="23" s="1" customFormat="1" ht="20.05" customHeight="1" spans="1:9">
      <c r="A23" s="40" t="s">
        <v>43</v>
      </c>
      <c r="B23" s="41">
        <v>5</v>
      </c>
      <c r="C23" s="42">
        <v>400</v>
      </c>
      <c r="D23" s="41">
        <v>2</v>
      </c>
      <c r="E23" s="43">
        <f t="shared" si="1"/>
        <v>4000</v>
      </c>
      <c r="F23" s="44" t="s">
        <v>42</v>
      </c>
      <c r="G23" s="6"/>
      <c r="H23" s="37"/>
      <c r="I23" s="68"/>
    </row>
    <row r="24" s="1" customFormat="1" ht="20.05" customHeight="1" spans="1:9">
      <c r="A24" s="45" t="s">
        <v>44</v>
      </c>
      <c r="B24" s="46">
        <v>35</v>
      </c>
      <c r="C24" s="47">
        <v>240</v>
      </c>
      <c r="D24" s="46">
        <v>2</v>
      </c>
      <c r="E24" s="47">
        <f t="shared" si="1"/>
        <v>16800</v>
      </c>
      <c r="F24" s="44" t="s">
        <v>42</v>
      </c>
      <c r="G24" s="6"/>
      <c r="H24" s="37"/>
      <c r="I24" s="68"/>
    </row>
    <row r="25" s="1" customFormat="1" ht="20.05" customHeight="1" spans="1:9">
      <c r="A25" s="45" t="s">
        <v>45</v>
      </c>
      <c r="B25" s="46">
        <v>1</v>
      </c>
      <c r="C25" s="47">
        <v>1600</v>
      </c>
      <c r="D25" s="46">
        <v>2</v>
      </c>
      <c r="E25" s="47">
        <f t="shared" si="1"/>
        <v>3200</v>
      </c>
      <c r="F25" s="44" t="s">
        <v>46</v>
      </c>
      <c r="G25" s="6"/>
      <c r="H25" s="37"/>
      <c r="I25" s="68"/>
    </row>
    <row r="26" s="1" customFormat="1" ht="20.05" customHeight="1" spans="1:9">
      <c r="A26" s="30" t="s">
        <v>47</v>
      </c>
      <c r="B26" s="30"/>
      <c r="C26" s="30"/>
      <c r="D26" s="30"/>
      <c r="E26" s="31">
        <f>SUM(E22:E25)</f>
        <v>26600</v>
      </c>
      <c r="F26" s="32"/>
      <c r="G26" s="6"/>
      <c r="H26" s="37"/>
      <c r="I26" s="68"/>
    </row>
    <row r="27" s="1" customFormat="1" ht="20.05" customHeight="1" spans="1:9">
      <c r="A27" s="19" t="s">
        <v>48</v>
      </c>
      <c r="B27" s="19"/>
      <c r="C27" s="19"/>
      <c r="D27" s="19"/>
      <c r="E27" s="19"/>
      <c r="F27" s="19"/>
      <c r="G27" s="6"/>
      <c r="H27" s="37"/>
      <c r="I27" s="68"/>
    </row>
    <row r="28" s="1" customFormat="1" ht="20.05" customHeight="1" spans="1:9">
      <c r="A28" s="20" t="s">
        <v>48</v>
      </c>
      <c r="B28" s="20" t="s">
        <v>49</v>
      </c>
      <c r="C28" s="23"/>
      <c r="D28" s="23"/>
      <c r="E28" s="23"/>
      <c r="F28" s="23"/>
      <c r="G28" s="6"/>
      <c r="H28" s="37"/>
      <c r="I28" s="68"/>
    </row>
    <row r="29" s="1" customFormat="1" ht="20.05" customHeight="1" spans="1:9">
      <c r="A29" s="45" t="s">
        <v>50</v>
      </c>
      <c r="B29" s="46">
        <v>2</v>
      </c>
      <c r="C29" s="47">
        <v>500</v>
      </c>
      <c r="D29" s="46">
        <v>1</v>
      </c>
      <c r="E29" s="43">
        <f t="shared" ref="E29:E31" si="2">D29*C29*B29</f>
        <v>1000</v>
      </c>
      <c r="F29" s="36"/>
      <c r="G29" s="6"/>
      <c r="H29" s="37"/>
      <c r="I29" s="68"/>
    </row>
    <row r="30" s="1" customFormat="1" ht="20.05" customHeight="1" spans="1:9">
      <c r="A30" s="45" t="s">
        <v>51</v>
      </c>
      <c r="B30" s="46">
        <v>2</v>
      </c>
      <c r="C30" s="47">
        <v>600</v>
      </c>
      <c r="D30" s="46">
        <v>3</v>
      </c>
      <c r="E30" s="43">
        <f t="shared" si="2"/>
        <v>3600</v>
      </c>
      <c r="F30" s="36" t="s">
        <v>52</v>
      </c>
      <c r="G30" s="6"/>
      <c r="H30" s="37"/>
      <c r="I30" s="68"/>
    </row>
    <row r="31" s="1" customFormat="1" ht="20.05" customHeight="1" spans="1:9">
      <c r="A31" s="45" t="s">
        <v>53</v>
      </c>
      <c r="B31" s="46">
        <v>0</v>
      </c>
      <c r="C31" s="47">
        <v>0</v>
      </c>
      <c r="D31" s="46">
        <v>0</v>
      </c>
      <c r="E31" s="43">
        <f t="shared" si="2"/>
        <v>0</v>
      </c>
      <c r="F31" s="36"/>
      <c r="G31" s="6"/>
      <c r="H31" s="37"/>
      <c r="I31" s="68"/>
    </row>
    <row r="32" s="3" customFormat="1" ht="20.05" customHeight="1" spans="1:9">
      <c r="A32" s="48" t="s">
        <v>54</v>
      </c>
      <c r="B32" s="48"/>
      <c r="C32" s="48"/>
      <c r="D32" s="48"/>
      <c r="E32" s="31">
        <f>SUM(E29:E31)</f>
        <v>4600</v>
      </c>
      <c r="F32" s="49"/>
      <c r="G32" s="21"/>
      <c r="H32" s="37"/>
      <c r="I32" s="68"/>
    </row>
    <row r="33" s="1" customFormat="1" ht="20.05" customHeight="1" spans="1:7">
      <c r="A33" s="50" t="s">
        <v>55</v>
      </c>
      <c r="B33" s="51"/>
      <c r="C33" s="51"/>
      <c r="D33" s="51"/>
      <c r="E33" s="51"/>
      <c r="F33" s="52"/>
      <c r="G33" s="6"/>
    </row>
    <row r="34" s="3" customFormat="1" ht="20.05" customHeight="1" spans="1:7">
      <c r="A34" s="53" t="s">
        <v>19</v>
      </c>
      <c r="B34" s="54" t="s">
        <v>20</v>
      </c>
      <c r="C34" s="55" t="s">
        <v>38</v>
      </c>
      <c r="D34" s="55" t="s">
        <v>22</v>
      </c>
      <c r="E34" s="56" t="s">
        <v>23</v>
      </c>
      <c r="F34" s="57" t="s">
        <v>32</v>
      </c>
      <c r="G34" s="21"/>
    </row>
    <row r="35" s="1" customFormat="1" ht="33" spans="1:7">
      <c r="A35" s="58" t="s">
        <v>56</v>
      </c>
      <c r="B35" s="25">
        <v>60</v>
      </c>
      <c r="C35" s="47">
        <v>50</v>
      </c>
      <c r="D35" s="46">
        <v>1</v>
      </c>
      <c r="E35" s="42">
        <f t="shared" ref="E35:E37" si="3">D35*C35*B35</f>
        <v>3000</v>
      </c>
      <c r="F35" s="59" t="s">
        <v>57</v>
      </c>
      <c r="G35" s="6"/>
    </row>
    <row r="36" s="1" customFormat="1" ht="20.05" customHeight="1" spans="1:7">
      <c r="A36" s="58" t="s">
        <v>58</v>
      </c>
      <c r="B36" s="25">
        <v>50</v>
      </c>
      <c r="C36" s="47">
        <v>100</v>
      </c>
      <c r="D36" s="46">
        <v>1</v>
      </c>
      <c r="E36" s="42">
        <f t="shared" si="3"/>
        <v>5000</v>
      </c>
      <c r="F36" s="59"/>
      <c r="G36" s="6"/>
    </row>
    <row r="37" s="1" customFormat="1" ht="20.05" customHeight="1" spans="1:7">
      <c r="A37" s="58" t="s">
        <v>59</v>
      </c>
      <c r="B37" s="25">
        <v>2</v>
      </c>
      <c r="C37" s="47">
        <v>20</v>
      </c>
      <c r="D37" s="46">
        <v>1</v>
      </c>
      <c r="E37" s="42">
        <f t="shared" si="3"/>
        <v>40</v>
      </c>
      <c r="F37" s="59"/>
      <c r="G37" s="6"/>
    </row>
    <row r="38" s="1" customFormat="1" ht="17.25" spans="1:7">
      <c r="A38" s="60" t="s">
        <v>60</v>
      </c>
      <c r="B38" s="61"/>
      <c r="C38" s="61"/>
      <c r="D38" s="62"/>
      <c r="E38" s="63">
        <f>SUM(E35:E37)</f>
        <v>8040</v>
      </c>
      <c r="F38" s="64"/>
      <c r="G38" s="6"/>
    </row>
    <row r="39" s="1" customFormat="1" ht="17.25" spans="1:7">
      <c r="A39" s="65" t="s">
        <v>61</v>
      </c>
      <c r="B39" s="65"/>
      <c r="C39" s="65"/>
      <c r="D39" s="65"/>
      <c r="E39" s="66">
        <f>E13+E18+E26+E32+E38</f>
        <v>201840</v>
      </c>
      <c r="F39" s="15"/>
      <c r="G39" s="6"/>
    </row>
    <row r="40" s="1" customFormat="1" ht="16.5" spans="1:7">
      <c r="A40" s="65" t="s">
        <v>62</v>
      </c>
      <c r="B40" s="65"/>
      <c r="C40" s="65"/>
      <c r="D40" s="65"/>
      <c r="E40" s="66">
        <f>E39*0.1</f>
        <v>20184</v>
      </c>
      <c r="F40" s="15"/>
      <c r="G40" s="6"/>
    </row>
    <row r="41" s="1" customFormat="1" ht="16.5" spans="1:7">
      <c r="A41" s="65" t="s">
        <v>63</v>
      </c>
      <c r="B41" s="65"/>
      <c r="C41" s="65"/>
      <c r="D41" s="65"/>
      <c r="E41" s="66">
        <f>E39+E40</f>
        <v>222024</v>
      </c>
      <c r="F41" s="15"/>
      <c r="G41" s="6"/>
    </row>
    <row r="42" s="1" customFormat="1" ht="16.5" spans="1:7">
      <c r="A42" s="67" t="s">
        <v>64</v>
      </c>
      <c r="B42" s="67"/>
      <c r="C42" s="67"/>
      <c r="D42" s="67"/>
      <c r="E42" s="31">
        <f>E41*0.06</f>
        <v>13321.44</v>
      </c>
      <c r="F42" s="49" t="s">
        <v>65</v>
      </c>
      <c r="G42" s="6"/>
    </row>
    <row r="43" s="1" customFormat="1" ht="16.5" spans="1:7">
      <c r="A43" s="67" t="s">
        <v>66</v>
      </c>
      <c r="B43" s="67"/>
      <c r="C43" s="67"/>
      <c r="D43" s="67"/>
      <c r="E43" s="31">
        <f>E42+E41</f>
        <v>235345.44</v>
      </c>
      <c r="F43" s="49" t="s">
        <v>67</v>
      </c>
      <c r="G43" s="6"/>
    </row>
  </sheetData>
  <mergeCells count="29">
    <mergeCell ref="A1:F1"/>
    <mergeCell ref="C2:D2"/>
    <mergeCell ref="C3:D3"/>
    <mergeCell ref="C4:D4"/>
    <mergeCell ref="C5:D5"/>
    <mergeCell ref="B6:C6"/>
    <mergeCell ref="E6:F6"/>
    <mergeCell ref="B7:C7"/>
    <mergeCell ref="E7:F7"/>
    <mergeCell ref="A8:F8"/>
    <mergeCell ref="C10:F10"/>
    <mergeCell ref="A13:D13"/>
    <mergeCell ref="A14:F14"/>
    <mergeCell ref="A18:D18"/>
    <mergeCell ref="A19:F19"/>
    <mergeCell ref="C21:F21"/>
    <mergeCell ref="A26:D26"/>
    <mergeCell ref="A27:F27"/>
    <mergeCell ref="C28:F28"/>
    <mergeCell ref="A32:D32"/>
    <mergeCell ref="A33:F33"/>
    <mergeCell ref="A38:D38"/>
    <mergeCell ref="A39:D39"/>
    <mergeCell ref="A40:D40"/>
    <mergeCell ref="A41:D41"/>
    <mergeCell ref="A42:D42"/>
    <mergeCell ref="A43:D43"/>
    <mergeCell ref="A2:A5"/>
    <mergeCell ref="A11:A12"/>
  </mergeCells>
  <pageMargins left="0.75" right="0.75" top="1" bottom="1" header="0.511805555555556" footer="0.511805555555556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娜</cp:lastModifiedBy>
  <dcterms:created xsi:type="dcterms:W3CDTF">2018-03-09T10:11:00Z</dcterms:created>
  <dcterms:modified xsi:type="dcterms:W3CDTF">2018-03-12T01:43:44Z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